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Underwood. Genomarbetade exempel med illustrationer/"/>
    </mc:Choice>
  </mc:AlternateContent>
  <xr:revisionPtr revIDLastSave="0" documentId="13_ncr:1_{7FEF0F3B-A979-E24A-9597-DDFC2803817F}" xr6:coauthVersionLast="36" xr6:coauthVersionMax="36" xr10:uidLastSave="{00000000-0000-0000-0000-000000000000}"/>
  <bookViews>
    <workbookView xWindow="0" yWindow="720" windowWidth="38160" windowHeight="21140" xr2:uid="{9E0068E3-B14C-0247-AFDF-E16B3D75F4AD}"/>
  </bookViews>
  <sheets>
    <sheet name="Skiss experimentutformning v1" sheetId="1" r:id="rId1"/>
    <sheet name="Skiss experimentutformning v2" sheetId="2" r:id="rId2"/>
    <sheet name="Lådagram gr kön" sheetId="6" r:id="rId3"/>
    <sheet name="Lådagram gr. individtäthet" sheetId="7" r:id="rId4"/>
    <sheet name="Variansanalys, kontraster, sl." sheetId="8" r:id="rId5"/>
    <sheet name="alpha prime" sheetId="9" r:id="rId6"/>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4" i="8" l="1"/>
  <c r="Z10" i="8"/>
  <c r="Z6" i="8"/>
  <c r="R34" i="8"/>
  <c r="R33" i="8"/>
  <c r="R32" i="8"/>
  <c r="R21" i="8"/>
  <c r="R20" i="8"/>
  <c r="R19" i="8"/>
  <c r="X14" i="8" l="1"/>
  <c r="X10" i="8"/>
  <c r="X6" i="8"/>
  <c r="P21" i="8"/>
  <c r="P20" i="8"/>
  <c r="P19" i="8"/>
  <c r="Y14" i="8" l="1"/>
  <c r="Y10" i="8"/>
  <c r="Y6" i="8"/>
  <c r="P34" i="8"/>
  <c r="Q34" i="8" s="1"/>
  <c r="P33" i="8"/>
  <c r="Q33" i="8" s="1"/>
  <c r="P32" i="8"/>
  <c r="Q32" i="8" s="1"/>
  <c r="I7" i="9"/>
  <c r="Q19" i="8"/>
  <c r="Q21" i="8" l="1"/>
  <c r="Q20" i="8"/>
  <c r="M43" i="6" l="1"/>
</calcChain>
</file>

<file path=xl/sharedStrings.xml><?xml version="1.0" encoding="utf-8"?>
<sst xmlns="http://schemas.openxmlformats.org/spreadsheetml/2006/main" count="281" uniqueCount="129">
  <si>
    <t>Skiss över experimentutformningen. Version 1.</t>
  </si>
  <si>
    <t>Experimentet kan illustreras på olika sätt. Här är ett sätt att illustrera och i nästa blad är ett annan sätt att illustrera samma experiment.</t>
  </si>
  <si>
    <t>Skiss över experimentutformningen. Variant 2.</t>
  </si>
  <si>
    <t>r24-m</t>
  </si>
  <si>
    <t>r32-m</t>
  </si>
  <si>
    <t>n40-m</t>
  </si>
  <si>
    <t>r24-f</t>
  </si>
  <si>
    <t>r32-f</t>
  </si>
  <si>
    <t>n40-f</t>
  </si>
  <si>
    <t>Medelvärde</t>
  </si>
  <si>
    <t>Standardfel</t>
  </si>
  <si>
    <t>Medianvärde</t>
  </si>
  <si>
    <t>Typvärde</t>
  </si>
  <si>
    <t>Standardavvikelse</t>
  </si>
  <si>
    <t>Varians</t>
  </si>
  <si>
    <t>Toppighet</t>
  </si>
  <si>
    <t>Snedhet</t>
  </si>
  <si>
    <t>Variationsvidd</t>
  </si>
  <si>
    <t>Minimum</t>
  </si>
  <si>
    <t>Maximum</t>
  </si>
  <si>
    <t>Summa</t>
  </si>
  <si>
    <t>Antal</t>
  </si>
  <si>
    <t>Box plot statistics</t>
  </si>
  <si>
    <t>r24.m </t>
  </si>
  <si>
    <t>r32.m </t>
  </si>
  <si>
    <t>n40.m </t>
  </si>
  <si>
    <t>r24.f </t>
  </si>
  <si>
    <t>r32.f </t>
  </si>
  <si>
    <t>n40.f </t>
  </si>
  <si>
    <t>Upper whisker </t>
  </si>
  <si>
    <t>0.10 </t>
  </si>
  <si>
    <t>0.20 </t>
  </si>
  <si>
    <t>0.28 </t>
  </si>
  <si>
    <t>0.08 </t>
  </si>
  <si>
    <t>0.30 </t>
  </si>
  <si>
    <t>0.43 </t>
  </si>
  <si>
    <t>3rd quartile </t>
  </si>
  <si>
    <t>0.07 </t>
  </si>
  <si>
    <t>0.06 </t>
  </si>
  <si>
    <t>0.42 </t>
  </si>
  <si>
    <t>Median </t>
  </si>
  <si>
    <t>0.19 </t>
  </si>
  <si>
    <t>0.26 </t>
  </si>
  <si>
    <t>0.04 </t>
  </si>
  <si>
    <t>1st quartile </t>
  </si>
  <si>
    <t>0.16 </t>
  </si>
  <si>
    <t>0.25 </t>
  </si>
  <si>
    <t>0.03 </t>
  </si>
  <si>
    <t>0.29 </t>
  </si>
  <si>
    <t>0.36 </t>
  </si>
  <si>
    <t>Lower whisker </t>
  </si>
  <si>
    <t>0.24 </t>
  </si>
  <si>
    <t>0.02 </t>
  </si>
  <si>
    <t>Nr. of data points </t>
  </si>
  <si>
    <t>5.00 </t>
  </si>
  <si>
    <t>Mean </t>
  </si>
  <si>
    <t>0.18 </t>
  </si>
  <si>
    <t>0.27 </t>
  </si>
  <si>
    <t>0.05 </t>
  </si>
  <si>
    <t>0.40 </t>
  </si>
  <si>
    <t xml:space="preserve">Cochrans test </t>
  </si>
  <si>
    <t>H_0: Alla varianser är lika</t>
  </si>
  <si>
    <r>
      <t xml:space="preserve">a </t>
    </r>
    <r>
      <rPr>
        <sz val="9"/>
        <rFont val="Geneva"/>
        <family val="2"/>
      </rPr>
      <t xml:space="preserve">= </t>
    </r>
    <r>
      <rPr>
        <i/>
        <sz val="9"/>
        <rFont val="Geneva"/>
        <family val="2"/>
      </rPr>
      <t>k</t>
    </r>
  </si>
  <si>
    <r>
      <t xml:space="preserve">antal frihetsgrader = </t>
    </r>
    <r>
      <rPr>
        <i/>
        <sz val="9"/>
        <rFont val="Geneva"/>
        <family val="2"/>
      </rPr>
      <t>v</t>
    </r>
  </si>
  <si>
    <r>
      <t>C crit (</t>
    </r>
    <r>
      <rPr>
        <i/>
        <sz val="9"/>
        <rFont val="Geneva"/>
        <family val="2"/>
      </rPr>
      <t>P</t>
    </r>
    <r>
      <rPr>
        <sz val="9"/>
        <rFont val="Geneva"/>
        <family val="2"/>
      </rPr>
      <t xml:space="preserve"> = 0,05)</t>
    </r>
  </si>
  <si>
    <t>Cochrans C</t>
  </si>
  <si>
    <r>
      <t xml:space="preserve">Ej signifikant. </t>
    </r>
    <r>
      <rPr>
        <sz val="12"/>
        <color theme="1"/>
        <rFont val="Calibri"/>
        <family val="2"/>
        <scheme val="minor"/>
      </rPr>
      <t>Slutsats: Homogena varianser.</t>
    </r>
  </si>
  <si>
    <t>Lådagram med gruppering enlig individtäthet</t>
  </si>
  <si>
    <t>m</t>
  </si>
  <si>
    <t>f</t>
  </si>
  <si>
    <t>n40</t>
  </si>
  <si>
    <t>r32</t>
  </si>
  <si>
    <t>r24</t>
  </si>
  <si>
    <t>Anova: Två faktorer med reproducering</t>
  </si>
  <si>
    <t>SAMMANFATTNING</t>
  </si>
  <si>
    <t>Totalt</t>
  </si>
  <si>
    <t>ANOVA</t>
  </si>
  <si>
    <t>Variationsursprung</t>
  </si>
  <si>
    <t>KvS</t>
  </si>
  <si>
    <t>fg</t>
  </si>
  <si>
    <t>MKv</t>
  </si>
  <si>
    <t>F</t>
  </si>
  <si>
    <t>p-värde</t>
  </si>
  <si>
    <t>F-krit</t>
  </si>
  <si>
    <t>Interaktion</t>
  </si>
  <si>
    <t>Inom</t>
  </si>
  <si>
    <t>Lådagram och test av förutsättning</t>
  </si>
  <si>
    <r>
      <t xml:space="preserve">Den linjära modellen är </t>
    </r>
    <r>
      <rPr>
        <i/>
        <sz val="14"/>
        <color rgb="FF000000"/>
        <rFont val="Calibri"/>
        <family val="2"/>
        <scheme val="minor"/>
      </rPr>
      <t>X</t>
    </r>
    <r>
      <rPr>
        <i/>
        <vertAlign val="subscript"/>
        <sz val="14"/>
        <color rgb="FF000000"/>
        <rFont val="Calibri"/>
        <family val="2"/>
        <scheme val="minor"/>
      </rPr>
      <t>ijk</t>
    </r>
    <r>
      <rPr>
        <sz val="14"/>
        <color rgb="FF000000"/>
        <rFont val="Calibri"/>
        <family val="2"/>
        <scheme val="minor"/>
      </rPr>
      <t xml:space="preserve"> = </t>
    </r>
    <r>
      <rPr>
        <i/>
        <sz val="14"/>
        <color rgb="FF000000"/>
        <rFont val="Calibri"/>
        <family val="2"/>
        <scheme val="minor"/>
      </rPr>
      <t>µ</t>
    </r>
    <r>
      <rPr>
        <sz val="14"/>
        <color rgb="FF000000"/>
        <rFont val="Calibri"/>
        <family val="2"/>
        <scheme val="minor"/>
      </rPr>
      <t xml:space="preserve"> + individtäthet</t>
    </r>
    <r>
      <rPr>
        <i/>
        <vertAlign val="subscript"/>
        <sz val="14"/>
        <color rgb="FF000000"/>
        <rFont val="Calibri"/>
        <family val="2"/>
        <scheme val="minor"/>
      </rPr>
      <t>i</t>
    </r>
    <r>
      <rPr>
        <sz val="14"/>
        <color rgb="FF000000"/>
        <rFont val="Calibri"/>
        <family val="2"/>
        <scheme val="minor"/>
      </rPr>
      <t xml:space="preserve"> + kön</t>
    </r>
    <r>
      <rPr>
        <i/>
        <vertAlign val="subscript"/>
        <sz val="14"/>
        <color rgb="FF000000"/>
        <rFont val="Calibri"/>
        <family val="2"/>
        <scheme val="minor"/>
      </rPr>
      <t>j</t>
    </r>
    <r>
      <rPr>
        <sz val="14"/>
        <color rgb="FF000000"/>
        <rFont val="Calibri"/>
        <family val="2"/>
        <scheme val="minor"/>
      </rPr>
      <t xml:space="preserve"> + (individtäthet x kön)</t>
    </r>
    <r>
      <rPr>
        <i/>
        <vertAlign val="subscript"/>
        <sz val="14"/>
        <color rgb="FF000000"/>
        <rFont val="Calibri"/>
        <family val="2"/>
        <scheme val="minor"/>
      </rPr>
      <t>ij</t>
    </r>
    <r>
      <rPr>
        <sz val="14"/>
        <color rgb="FF000000"/>
        <rFont val="Calibri"/>
        <family val="2"/>
        <scheme val="minor"/>
      </rPr>
      <t xml:space="preserve"> + </t>
    </r>
    <r>
      <rPr>
        <i/>
        <sz val="14"/>
        <color rgb="FF000000"/>
        <rFont val="Calibri"/>
        <family val="2"/>
        <scheme val="minor"/>
      </rPr>
      <t>e</t>
    </r>
    <r>
      <rPr>
        <i/>
        <vertAlign val="subscript"/>
        <sz val="14"/>
        <color rgb="FF000000"/>
        <rFont val="Calibri"/>
        <family val="2"/>
        <scheme val="minor"/>
      </rPr>
      <t>k(ij)</t>
    </r>
    <r>
      <rPr>
        <sz val="14"/>
        <color rgb="FF000000"/>
        <rFont val="Calibri"/>
        <family val="2"/>
        <scheme val="minor"/>
      </rPr>
      <t xml:space="preserve"> (formel 10.7 på sidan 306). Jämför med tabell 10.2.</t>
    </r>
  </si>
  <si>
    <t>pk-m</t>
  </si>
  <si>
    <r>
      <t>a</t>
    </r>
    <r>
      <rPr>
        <sz val="14"/>
        <color rgb="FF000000"/>
        <rFont val="Calibri"/>
        <family val="2"/>
        <scheme val="minor"/>
      </rPr>
      <t xml:space="preserve"> = 4, </t>
    </r>
    <r>
      <rPr>
        <i/>
        <sz val="14"/>
        <color rgb="FF000000"/>
        <rFont val="Calibri"/>
        <family val="2"/>
        <scheme val="minor"/>
      </rPr>
      <t>b</t>
    </r>
    <r>
      <rPr>
        <sz val="14"/>
        <color rgb="FF000000"/>
        <rFont val="Calibri"/>
        <family val="2"/>
        <scheme val="minor"/>
      </rPr>
      <t xml:space="preserve"> = 2 och </t>
    </r>
    <r>
      <rPr>
        <i/>
        <sz val="14"/>
        <color rgb="FF000000"/>
        <rFont val="Calibri"/>
        <family val="2"/>
        <scheme val="minor"/>
      </rPr>
      <t>n</t>
    </r>
    <r>
      <rPr>
        <sz val="14"/>
        <color rgb="FF000000"/>
        <rFont val="Calibri"/>
        <family val="2"/>
        <scheme val="minor"/>
      </rPr>
      <t xml:space="preserve"> = 5.</t>
    </r>
  </si>
  <si>
    <t>pk-f</t>
  </si>
  <si>
    <t>Konfidensnivå(95.0%)</t>
  </si>
  <si>
    <t>pk.m </t>
  </si>
  <si>
    <t>pk.f </t>
  </si>
  <si>
    <t>0.44 </t>
  </si>
  <si>
    <t>0.38 </t>
  </si>
  <si>
    <t>0.37 </t>
  </si>
  <si>
    <t>0.21 </t>
  </si>
  <si>
    <t>pk</t>
  </si>
  <si>
    <t>Sampel</t>
  </si>
  <si>
    <t>Kolumner</t>
  </si>
  <si>
    <t>a</t>
  </si>
  <si>
    <t>n</t>
  </si>
  <si>
    <t>F-kvot</t>
  </si>
  <si>
    <r>
      <rPr>
        <i/>
        <sz val="12"/>
        <color rgb="FF000000"/>
        <rFont val="Calibri"/>
        <family val="2"/>
        <scheme val="minor"/>
      </rPr>
      <t>L</t>
    </r>
    <r>
      <rPr>
        <sz val="9"/>
        <color rgb="FF000000"/>
        <rFont val="Calibri (Brödtext)"/>
      </rPr>
      <t>1</t>
    </r>
  </si>
  <si>
    <r>
      <rPr>
        <i/>
        <sz val="12"/>
        <color theme="1"/>
        <rFont val="Calibri"/>
        <family val="2"/>
        <scheme val="minor"/>
      </rPr>
      <t>L</t>
    </r>
    <r>
      <rPr>
        <sz val="9"/>
        <color theme="1"/>
        <rFont val="Calibri (Brödtext)_x0000_"/>
      </rPr>
      <t>2</t>
    </r>
  </si>
  <si>
    <r>
      <rPr>
        <i/>
        <sz val="12"/>
        <color theme="1"/>
        <rFont val="Calibri"/>
        <family val="2"/>
        <scheme val="minor"/>
      </rPr>
      <t>L</t>
    </r>
    <r>
      <rPr>
        <sz val="9"/>
        <color theme="1"/>
        <rFont val="Calibri (Brödtext)_x0000_"/>
      </rPr>
      <t>3</t>
    </r>
  </si>
  <si>
    <r>
      <t xml:space="preserve">Hanar inom faktorn </t>
    </r>
    <r>
      <rPr>
        <i/>
        <sz val="12"/>
        <color theme="1"/>
        <rFont val="Calibri"/>
        <family val="2"/>
        <scheme val="minor"/>
      </rPr>
      <t>individtäthet</t>
    </r>
  </si>
  <si>
    <r>
      <t xml:space="preserve">Honor inom faktorn </t>
    </r>
    <r>
      <rPr>
        <i/>
        <sz val="12"/>
        <color theme="1"/>
        <rFont val="Calibri"/>
        <family val="2"/>
        <scheme val="minor"/>
      </rPr>
      <t>individtäthet</t>
    </r>
  </si>
  <si>
    <r>
      <rPr>
        <i/>
        <sz val="12"/>
        <color rgb="FF000000"/>
        <rFont val="Calibri"/>
        <family val="2"/>
        <scheme val="minor"/>
      </rPr>
      <t>L</t>
    </r>
    <r>
      <rPr>
        <sz val="9"/>
        <color rgb="FF000000"/>
        <rFont val="Calibri (Brödtext)"/>
      </rPr>
      <t>4</t>
    </r>
  </si>
  <si>
    <r>
      <rPr>
        <i/>
        <sz val="12"/>
        <color theme="1"/>
        <rFont val="Calibri"/>
        <family val="2"/>
        <scheme val="minor"/>
      </rPr>
      <t>L</t>
    </r>
    <r>
      <rPr>
        <sz val="9"/>
        <color theme="1"/>
        <rFont val="Calibri (Brödtext)_x0000_"/>
      </rPr>
      <t>5</t>
    </r>
  </si>
  <si>
    <r>
      <rPr>
        <i/>
        <sz val="12"/>
        <color theme="1"/>
        <rFont val="Calibri"/>
        <family val="2"/>
        <scheme val="minor"/>
      </rPr>
      <t>L</t>
    </r>
    <r>
      <rPr>
        <sz val="9"/>
        <color theme="1"/>
        <rFont val="Calibri (Brödtext)_x0000_"/>
      </rPr>
      <t>6</t>
    </r>
  </si>
  <si>
    <t>Summor för att avgöra vilka test som inte är ortogonala</t>
  </si>
  <si>
    <t>Variansanalys, kontraster och slutsatser</t>
  </si>
  <si>
    <t>behandling</t>
  </si>
  <si>
    <t>Av de 36 testerna är det 11 som inte är ortogonala.</t>
  </si>
  <si>
    <t>𝛼'</t>
  </si>
  <si>
    <t>𝛼</t>
  </si>
  <si>
    <t>r</t>
  </si>
  <si>
    <r>
      <rPr>
        <i/>
        <sz val="12"/>
        <color rgb="FF000000"/>
        <rFont val="Calibri"/>
        <family val="2"/>
        <scheme val="minor"/>
      </rPr>
      <t>L</t>
    </r>
    <r>
      <rPr>
        <sz val="9"/>
        <color rgb="FF000000"/>
        <rFont val="Calibri (Brödtext)"/>
      </rPr>
      <t>7</t>
    </r>
  </si>
  <si>
    <r>
      <t xml:space="preserve">Procedurkontroll och naturlig täthet inom faktorn </t>
    </r>
    <r>
      <rPr>
        <i/>
        <sz val="12"/>
        <color theme="1"/>
        <rFont val="Calibri"/>
        <family val="2"/>
        <scheme val="minor"/>
      </rPr>
      <t>kön</t>
    </r>
  </si>
  <si>
    <r>
      <t xml:space="preserve">Reduktion till 32 ind. / 100 m^2 inom faktorn </t>
    </r>
    <r>
      <rPr>
        <i/>
        <sz val="12"/>
        <color theme="1"/>
        <rFont val="Calibri"/>
        <family val="2"/>
        <scheme val="minor"/>
      </rPr>
      <t>kön</t>
    </r>
  </si>
  <si>
    <r>
      <rPr>
        <i/>
        <sz val="12"/>
        <color rgb="FF000000"/>
        <rFont val="Calibri"/>
        <family val="2"/>
        <scheme val="minor"/>
      </rPr>
      <t>L</t>
    </r>
    <r>
      <rPr>
        <sz val="9"/>
        <color rgb="FF000000"/>
        <rFont val="Calibri (Brödtext)"/>
      </rPr>
      <t>8</t>
    </r>
  </si>
  <si>
    <r>
      <t xml:space="preserve">Reduktion till 24 ind. / 100 m^2 inom faktorn </t>
    </r>
    <r>
      <rPr>
        <i/>
        <sz val="12"/>
        <color theme="1"/>
        <rFont val="Calibri"/>
        <family val="2"/>
        <scheme val="minor"/>
      </rPr>
      <t>kön</t>
    </r>
  </si>
  <si>
    <r>
      <rPr>
        <i/>
        <sz val="12"/>
        <color rgb="FF000000"/>
        <rFont val="Calibri"/>
        <family val="2"/>
        <scheme val="minor"/>
      </rPr>
      <t>L</t>
    </r>
    <r>
      <rPr>
        <sz val="9"/>
        <color rgb="FF000000"/>
        <rFont val="Calibri (Brödtext)"/>
      </rPr>
      <t>9</t>
    </r>
  </si>
  <si>
    <t>Kontraster i form av linjära ekvationer</t>
  </si>
  <si>
    <t>b</t>
  </si>
  <si>
    <t>Bo Johannesson i december 2019</t>
  </si>
  <si>
    <t>5. Exempel på sid 318 om dödlighet hos honor och hanar vid olika individtäthet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</si>
</sst>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0"/>
    <numFmt numFmtId="165" formatCode="0.000"/>
    <numFmt numFmtId="166" formatCode="0.000000"/>
    <numFmt numFmtId="167" formatCode="0.0000000"/>
    <numFmt numFmtId="168" formatCode="0.00000"/>
    <numFmt numFmtId="170" formatCode="0.0"/>
  </numFmts>
  <fonts count="21">
    <font>
      <sz val="12"/>
      <color theme="1"/>
      <name val="Calibri"/>
      <family val="2"/>
      <scheme val="minor"/>
    </font>
    <font>
      <b/>
      <sz val="12"/>
      <color theme="1"/>
      <name val="Calibri"/>
      <family val="2"/>
      <scheme val="minor"/>
    </font>
    <font>
      <b/>
      <sz val="14"/>
      <color rgb="FF000000"/>
      <name val="Calibri"/>
      <family val="2"/>
      <scheme val="minor"/>
    </font>
    <font>
      <sz val="14"/>
      <color rgb="FF000000"/>
      <name val="Calibri"/>
      <family val="2"/>
      <scheme val="minor"/>
    </font>
    <font>
      <i/>
      <sz val="14"/>
      <color rgb="FF000000"/>
      <name val="Calibri"/>
      <family val="2"/>
      <scheme val="minor"/>
    </font>
    <font>
      <i/>
      <vertAlign val="subscript"/>
      <sz val="14"/>
      <color rgb="FF000000"/>
      <name val="Calibri"/>
      <family val="2"/>
      <scheme val="minor"/>
    </font>
    <font>
      <sz val="12"/>
      <color rgb="FF000000"/>
      <name val="Calibri"/>
      <family val="2"/>
      <scheme val="minor"/>
    </font>
    <font>
      <i/>
      <sz val="12"/>
      <color theme="1"/>
      <name val="Calibri"/>
      <family val="2"/>
      <scheme val="minor"/>
    </font>
    <font>
      <b/>
      <sz val="12"/>
      <color theme="1"/>
      <name val="Helvetica Neue"/>
      <family val="2"/>
    </font>
    <font>
      <sz val="12"/>
      <color theme="1"/>
      <name val="Courier New"/>
      <family val="1"/>
    </font>
    <font>
      <i/>
      <sz val="13"/>
      <color theme="1"/>
      <name val="Calibri"/>
      <family val="2"/>
      <scheme val="minor"/>
    </font>
    <font>
      <i/>
      <sz val="9"/>
      <name val="Geneva"/>
      <family val="2"/>
    </font>
    <font>
      <sz val="9"/>
      <name val="Geneva"/>
      <family val="2"/>
    </font>
    <font>
      <i/>
      <sz val="11"/>
      <color theme="1"/>
      <name val="Calibri"/>
      <family val="2"/>
      <scheme val="minor"/>
    </font>
    <font>
      <sz val="18"/>
      <color rgb="FF333333"/>
      <name val="Helvetica Neue"/>
      <family val="2"/>
    </font>
    <font>
      <sz val="9"/>
      <color theme="1"/>
      <name val="Calibri (Brödtext)_x0000_"/>
    </font>
    <font>
      <i/>
      <sz val="12"/>
      <color rgb="FF000000"/>
      <name val="Calibri"/>
      <family val="2"/>
      <scheme val="minor"/>
    </font>
    <font>
      <sz val="9"/>
      <color rgb="FF000000"/>
      <name val="Calibri (Brödtext)"/>
    </font>
    <font>
      <b/>
      <sz val="10"/>
      <color theme="1"/>
      <name val="Calibri"/>
      <family val="2"/>
      <scheme val="minor"/>
    </font>
    <font>
      <sz val="18"/>
      <color theme="3"/>
      <name val="Calibri Light"/>
      <family val="2"/>
      <scheme val="major"/>
    </font>
    <font>
      <b/>
      <sz val="18"/>
      <color theme="1"/>
      <name val="Calibri Light"/>
      <family val="2"/>
      <scheme val="major"/>
    </font>
  </fonts>
  <fills count="38">
    <fill>
      <patternFill patternType="none"/>
    </fill>
    <fill>
      <patternFill patternType="gray125"/>
    </fill>
    <fill>
      <patternFill patternType="solid">
        <fgColor rgb="FFFCC57C"/>
        <bgColor rgb="FF000000"/>
      </patternFill>
    </fill>
    <fill>
      <patternFill patternType="solid">
        <fgColor rgb="FFF0E784"/>
        <bgColor rgb="FF000000"/>
      </patternFill>
    </fill>
    <fill>
      <patternFill patternType="solid">
        <fgColor rgb="FFF8696B"/>
        <bgColor rgb="FF000000"/>
      </patternFill>
    </fill>
    <fill>
      <patternFill patternType="solid">
        <fgColor rgb="FF63BE7B"/>
        <bgColor rgb="FF000000"/>
      </patternFill>
    </fill>
    <fill>
      <patternFill patternType="solid">
        <fgColor rgb="FFF98B71"/>
        <bgColor rgb="FF000000"/>
      </patternFill>
    </fill>
    <fill>
      <patternFill patternType="solid">
        <fgColor rgb="FFFDD07E"/>
        <bgColor rgb="FF000000"/>
      </patternFill>
    </fill>
    <fill>
      <patternFill patternType="solid">
        <fgColor rgb="FFF8716C"/>
        <bgColor rgb="FF000000"/>
      </patternFill>
    </fill>
    <fill>
      <patternFill patternType="solid">
        <fgColor rgb="FFFCB87A"/>
        <bgColor rgb="FF000000"/>
      </patternFill>
    </fill>
    <fill>
      <patternFill patternType="solid">
        <fgColor rgb="FFFEE382"/>
        <bgColor rgb="FF000000"/>
      </patternFill>
    </fill>
    <fill>
      <patternFill patternType="solid">
        <fgColor rgb="FFACD380"/>
        <bgColor rgb="FF000000"/>
      </patternFill>
    </fill>
    <fill>
      <patternFill patternType="solid">
        <fgColor rgb="FFF97F6F"/>
        <bgColor rgb="FF000000"/>
      </patternFill>
    </fill>
    <fill>
      <patternFill patternType="solid">
        <fgColor rgb="FFDBE182"/>
        <bgColor rgb="FF000000"/>
      </patternFill>
    </fill>
    <fill>
      <patternFill patternType="solid">
        <fgColor rgb="FFA5D17F"/>
        <bgColor rgb="FF000000"/>
      </patternFill>
    </fill>
    <fill>
      <patternFill patternType="solid">
        <fgColor rgb="FFF1E784"/>
        <bgColor rgb="FF000000"/>
      </patternFill>
    </fill>
    <fill>
      <patternFill patternType="solid">
        <fgColor rgb="FFF9816F"/>
        <bgColor rgb="FF000000"/>
      </patternFill>
    </fill>
    <fill>
      <patternFill patternType="solid">
        <fgColor rgb="FFFDCC7E"/>
        <bgColor rgb="FF000000"/>
      </patternFill>
    </fill>
    <fill>
      <patternFill patternType="solid">
        <fgColor rgb="FFEFE784"/>
        <bgColor rgb="FF000000"/>
      </patternFill>
    </fill>
    <fill>
      <patternFill patternType="solid">
        <fgColor rgb="FF9BCE7F"/>
        <bgColor rgb="FF000000"/>
      </patternFill>
    </fill>
    <fill>
      <patternFill patternType="solid">
        <fgColor rgb="FFE4E483"/>
        <bgColor rgb="FF000000"/>
      </patternFill>
    </fill>
    <fill>
      <patternFill patternType="solid">
        <fgColor rgb="FF6EC27C"/>
        <bgColor rgb="FF000000"/>
      </patternFill>
    </fill>
    <fill>
      <patternFill patternType="solid">
        <fgColor rgb="FFFEE583"/>
        <bgColor rgb="FF000000"/>
      </patternFill>
    </fill>
    <fill>
      <patternFill patternType="solid">
        <fgColor rgb="FFF98670"/>
        <bgColor rgb="FF000000"/>
      </patternFill>
    </fill>
    <fill>
      <patternFill patternType="solid">
        <fgColor rgb="FFFDCD7E"/>
        <bgColor rgb="FF000000"/>
      </patternFill>
    </fill>
    <fill>
      <patternFill patternType="solid">
        <fgColor rgb="FFFEE883"/>
        <bgColor rgb="FF000000"/>
      </patternFill>
    </fill>
    <fill>
      <patternFill patternType="solid">
        <fgColor rgb="FF73C37C"/>
        <bgColor rgb="FF000000"/>
      </patternFill>
    </fill>
    <fill>
      <patternFill patternType="solid">
        <fgColor rgb="FFE1E383"/>
        <bgColor rgb="FF000000"/>
      </patternFill>
    </fill>
    <fill>
      <patternFill patternType="solid">
        <fgColor rgb="FFFA9673"/>
        <bgColor rgb="FF000000"/>
      </patternFill>
    </fill>
    <fill>
      <patternFill patternType="solid">
        <fgColor rgb="FFFCB479"/>
        <bgColor rgb="FF000000"/>
      </patternFill>
    </fill>
    <fill>
      <patternFill patternType="solid">
        <fgColor rgb="FFFFEB84"/>
        <bgColor rgb="FF000000"/>
      </patternFill>
    </fill>
    <fill>
      <patternFill patternType="solid">
        <fgColor rgb="FFA1D07F"/>
        <bgColor rgb="FF000000"/>
      </patternFill>
    </fill>
    <fill>
      <patternFill patternType="solid">
        <fgColor rgb="FFDEE283"/>
        <bgColor rgb="FF000000"/>
      </patternFill>
    </fill>
    <fill>
      <patternFill patternType="solid">
        <fgColor rgb="FFFEEA83"/>
        <bgColor rgb="FF000000"/>
      </patternFill>
    </fill>
    <fill>
      <patternFill patternType="solid">
        <fgColor rgb="FFF8756D"/>
        <bgColor rgb="FF000000"/>
      </patternFill>
    </fill>
    <fill>
      <patternFill patternType="solid">
        <fgColor rgb="FFC2DA81"/>
        <bgColor rgb="FF000000"/>
      </patternFill>
    </fill>
    <fill>
      <patternFill patternType="solid">
        <fgColor rgb="FF69C07C"/>
        <bgColor rgb="FF000000"/>
      </patternFill>
    </fill>
    <fill>
      <patternFill patternType="solid">
        <fgColor rgb="FFF8746D"/>
        <bgColor rgb="FF000000"/>
      </patternFill>
    </fill>
  </fills>
  <borders count="58">
    <border>
      <left/>
      <right/>
      <top/>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FFFC00"/>
      </left>
      <right/>
      <top style="medium">
        <color rgb="FFFFFC00"/>
      </top>
      <bottom style="medium">
        <color rgb="FFFFFC00"/>
      </bottom>
      <diagonal/>
    </border>
    <border>
      <left/>
      <right/>
      <top style="medium">
        <color rgb="FFFFFC00"/>
      </top>
      <bottom style="medium">
        <color rgb="FFFFFC00"/>
      </bottom>
      <diagonal/>
    </border>
    <border>
      <left/>
      <right style="medium">
        <color rgb="FFC00000"/>
      </right>
      <top style="medium">
        <color rgb="FFFFFC00"/>
      </top>
      <bottom style="medium">
        <color rgb="FFFFFC00"/>
      </bottom>
      <diagonal/>
    </border>
    <border>
      <left/>
      <right/>
      <top/>
      <bottom style="medium">
        <color indexed="64"/>
      </bottom>
      <diagonal/>
    </border>
    <border>
      <left/>
      <right/>
      <top style="medium">
        <color indexed="64"/>
      </top>
      <bottom style="thin">
        <color indexed="64"/>
      </bottom>
      <diagonal/>
    </border>
    <border>
      <left/>
      <right/>
      <top/>
      <bottom style="double">
        <color auto="1"/>
      </bottom>
      <diagonal/>
    </border>
    <border>
      <left/>
      <right/>
      <top/>
      <bottom style="medium">
        <color indexed="18"/>
      </bottom>
      <diagonal/>
    </border>
    <border>
      <left style="medium">
        <color rgb="FF00FEFF"/>
      </left>
      <right/>
      <top/>
      <bottom style="medium">
        <color rgb="FF00FEFF"/>
      </bottom>
      <diagonal/>
    </border>
    <border>
      <left/>
      <right/>
      <top/>
      <bottom style="medium">
        <color rgb="FFC00000"/>
      </bottom>
      <diagonal/>
    </border>
    <border>
      <left/>
      <right style="medium">
        <color rgb="FFC00000"/>
      </right>
      <top/>
      <bottom/>
      <diagonal/>
    </border>
    <border>
      <left/>
      <right/>
      <top/>
      <bottom style="medium">
        <color rgb="FF00FEFF"/>
      </bottom>
      <diagonal/>
    </border>
    <border>
      <left style="thin">
        <color rgb="FFFF0000"/>
      </left>
      <right style="thin">
        <color rgb="FFFF0000"/>
      </right>
      <top style="thin">
        <color rgb="FFFF0000"/>
      </top>
      <bottom style="thin">
        <color rgb="FFFF0000"/>
      </bottom>
      <diagonal/>
    </border>
    <border>
      <left style="thick">
        <color theme="4" tint="-0.499984740745262"/>
      </left>
      <right style="thick">
        <color theme="4" tint="-0.499984740745262"/>
      </right>
      <top style="thick">
        <color theme="4" tint="-0.499984740745262"/>
      </top>
      <bottom style="thick">
        <color theme="4" tint="-0.499984740745262"/>
      </bottom>
      <diagonal/>
    </border>
    <border>
      <left/>
      <right style="thick">
        <color theme="4" tint="-0.499984740745262"/>
      </right>
      <top style="thick">
        <color theme="4" tint="-0.499984740745262"/>
      </top>
      <bottom style="thick">
        <color theme="4" tint="-0.499984740745262"/>
      </bottom>
      <diagonal/>
    </border>
    <border>
      <left/>
      <right/>
      <top style="thick">
        <color theme="4" tint="-0.499984740745262"/>
      </top>
      <bottom style="thick">
        <color theme="4" tint="-0.499984740745262"/>
      </bottom>
      <diagonal/>
    </border>
    <border>
      <left style="thick">
        <color theme="4" tint="-0.249977111117893"/>
      </left>
      <right/>
      <top style="thick">
        <color theme="4" tint="-0.249977111117893"/>
      </top>
      <bottom style="thick">
        <color theme="4" tint="-0.249977111117893"/>
      </bottom>
      <diagonal/>
    </border>
    <border>
      <left/>
      <right style="thick">
        <color theme="4" tint="-0.249977111117893"/>
      </right>
      <top style="thick">
        <color theme="4" tint="-0.249977111117893"/>
      </top>
      <bottom style="thick">
        <color theme="4" tint="-0.249977111117893"/>
      </bottom>
      <diagonal/>
    </border>
    <border>
      <left style="thick">
        <color theme="4" tint="0.39997558519241921"/>
      </left>
      <right/>
      <top style="thick">
        <color theme="4" tint="0.39997558519241921"/>
      </top>
      <bottom style="thick">
        <color theme="4" tint="0.39997558519241921"/>
      </bottom>
      <diagonal/>
    </border>
    <border>
      <left/>
      <right style="thick">
        <color theme="4" tint="0.39997558519241921"/>
      </right>
      <top style="thick">
        <color theme="4" tint="0.39997558519241921"/>
      </top>
      <bottom style="thick">
        <color theme="4" tint="0.39997558519241921"/>
      </bottom>
      <diagonal/>
    </border>
    <border>
      <left/>
      <right/>
      <top style="thick">
        <color theme="4" tint="0.39997558519241921"/>
      </top>
      <bottom style="thick">
        <color theme="4" tint="0.39997558519241921"/>
      </bottom>
      <diagonal/>
    </border>
    <border>
      <left style="thick">
        <color rgb="FF00FEFF"/>
      </left>
      <right/>
      <top style="thick">
        <color rgb="FF00FEFF"/>
      </top>
      <bottom style="thick">
        <color rgb="FF00FEFF"/>
      </bottom>
      <diagonal/>
    </border>
    <border>
      <left/>
      <right style="thick">
        <color rgb="FF00FEFF"/>
      </right>
      <top style="thick">
        <color rgb="FF00FEFF"/>
      </top>
      <bottom style="thick">
        <color rgb="FF00FEFF"/>
      </bottom>
      <diagonal/>
    </border>
    <border>
      <left/>
      <right/>
      <top style="thick">
        <color rgb="FF00FEFF"/>
      </top>
      <bottom style="thick">
        <color rgb="FF00FEFF"/>
      </bottom>
      <diagonal/>
    </border>
    <border>
      <left style="thick">
        <color rgb="FFFFFF00"/>
      </left>
      <right style="thick">
        <color rgb="FFFFFF00"/>
      </right>
      <top style="thick">
        <color rgb="FFFFFF00"/>
      </top>
      <bottom style="thick">
        <color rgb="FFFFFF00"/>
      </bottom>
      <diagonal/>
    </border>
    <border>
      <left style="thick">
        <color rgb="FFC00000"/>
      </left>
      <right style="thick">
        <color rgb="FFC00000"/>
      </right>
      <top style="thick">
        <color rgb="FFC00000"/>
      </top>
      <bottom style="thick">
        <color rgb="FFC00000"/>
      </bottom>
      <diagonal/>
    </border>
    <border>
      <left style="thin">
        <color rgb="FFFFFF00"/>
      </left>
      <right/>
      <top style="thin">
        <color rgb="FFFFFF00"/>
      </top>
      <bottom/>
      <diagonal/>
    </border>
    <border>
      <left/>
      <right/>
      <top style="thin">
        <color rgb="FFFFFF00"/>
      </top>
      <bottom/>
      <diagonal/>
    </border>
    <border>
      <left/>
      <right style="thin">
        <color rgb="FFFFFF00"/>
      </right>
      <top style="thin">
        <color rgb="FFFFFF00"/>
      </top>
      <bottom/>
      <diagonal/>
    </border>
    <border>
      <left style="thin">
        <color rgb="FFFFFF00"/>
      </left>
      <right/>
      <top/>
      <bottom/>
      <diagonal/>
    </border>
    <border>
      <left/>
      <right style="thin">
        <color rgb="FFFFFF00"/>
      </right>
      <top/>
      <bottom/>
      <diagonal/>
    </border>
    <border>
      <left style="thin">
        <color rgb="FFFFFF00"/>
      </left>
      <right/>
      <top/>
      <bottom style="thin">
        <color rgb="FFFFFF00"/>
      </bottom>
      <diagonal/>
    </border>
    <border>
      <left/>
      <right/>
      <top/>
      <bottom style="thin">
        <color rgb="FFFFFF00"/>
      </bottom>
      <diagonal/>
    </border>
    <border>
      <left/>
      <right style="thin">
        <color rgb="FFFFFF00"/>
      </right>
      <top/>
      <bottom style="thin">
        <color rgb="FFFFFF0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style="medium">
        <color rgb="FFC00000"/>
      </left>
      <right/>
      <top/>
      <bottom style="medium">
        <color rgb="FFC00000"/>
      </bottom>
      <diagonal/>
    </border>
    <border>
      <left/>
      <right style="medium">
        <color rgb="FFC00000"/>
      </right>
      <top/>
      <bottom style="medium">
        <color rgb="FFC00000"/>
      </bottom>
      <diagonal/>
    </border>
    <border>
      <left/>
      <right/>
      <top/>
      <bottom style="medium">
        <color theme="4" tint="0.39997558519241921"/>
      </bottom>
      <diagonal/>
    </border>
    <border>
      <left style="medium">
        <color theme="4" tint="0.39997558519241921"/>
      </left>
      <right/>
      <top style="medium">
        <color theme="4" tint="0.39997558519241921"/>
      </top>
      <bottom/>
      <diagonal/>
    </border>
    <border>
      <left/>
      <right/>
      <top style="medium">
        <color theme="4" tint="0.39997558519241921"/>
      </top>
      <bottom/>
      <diagonal/>
    </border>
    <border>
      <left/>
      <right style="medium">
        <color theme="4" tint="0.39997558519241921"/>
      </right>
      <top style="medium">
        <color theme="4" tint="0.39997558519241921"/>
      </top>
      <bottom/>
      <diagonal/>
    </border>
    <border>
      <left style="medium">
        <color theme="4" tint="0.39997558519241921"/>
      </left>
      <right/>
      <top/>
      <bottom style="medium">
        <color theme="4" tint="0.39997558519241921"/>
      </bottom>
      <diagonal/>
    </border>
    <border>
      <left/>
      <right style="medium">
        <color theme="4" tint="0.39997558519241921"/>
      </right>
      <top/>
      <bottom style="medium">
        <color theme="4" tint="0.39997558519241921"/>
      </bottom>
      <diagonal/>
    </border>
    <border>
      <left style="medium">
        <color rgb="FF00FEFF"/>
      </left>
      <right/>
      <top style="medium">
        <color rgb="FF00FEFF"/>
      </top>
      <bottom/>
      <diagonal/>
    </border>
    <border>
      <left/>
      <right/>
      <top style="medium">
        <color rgb="FF00FEFF"/>
      </top>
      <bottom/>
      <diagonal/>
    </border>
    <border>
      <left/>
      <right style="medium">
        <color rgb="FF00FEFF"/>
      </right>
      <top style="medium">
        <color rgb="FF00FEFF"/>
      </top>
      <bottom/>
      <diagonal/>
    </border>
    <border>
      <left/>
      <right style="medium">
        <color rgb="FF00FEFF"/>
      </right>
      <top/>
      <bottom style="medium">
        <color rgb="FF00FEFF"/>
      </bottom>
      <diagonal/>
    </border>
    <border>
      <left style="medium">
        <color rgb="FF3B579B"/>
      </left>
      <right/>
      <top style="medium">
        <color rgb="FF3B579B"/>
      </top>
      <bottom/>
      <diagonal/>
    </border>
    <border>
      <left/>
      <right/>
      <top style="medium">
        <color rgb="FF3B579B"/>
      </top>
      <bottom/>
      <diagonal/>
    </border>
    <border>
      <left/>
      <right style="medium">
        <color rgb="FF3B579B"/>
      </right>
      <top style="medium">
        <color rgb="FF3B579B"/>
      </top>
      <bottom/>
      <diagonal/>
    </border>
    <border>
      <left style="medium">
        <color rgb="FF3B579B"/>
      </left>
      <right/>
      <top/>
      <bottom style="medium">
        <color rgb="FF3B579B"/>
      </bottom>
      <diagonal/>
    </border>
    <border>
      <left/>
      <right/>
      <top/>
      <bottom style="medium">
        <color rgb="FF3B579B"/>
      </bottom>
      <diagonal/>
    </border>
    <border>
      <left/>
      <right style="medium">
        <color rgb="FF3B579B"/>
      </right>
      <top/>
      <bottom style="medium">
        <color rgb="FF3B579B"/>
      </bottom>
      <diagonal/>
    </border>
  </borders>
  <cellStyleXfs count="2">
    <xf numFmtId="0" fontId="0" fillId="0" borderId="0"/>
    <xf numFmtId="0" fontId="19" fillId="0" borderId="0" applyNumberFormat="0" applyFill="0" applyBorder="0" applyAlignment="0" applyProtection="0"/>
  </cellStyleXfs>
  <cellXfs count="145">
    <xf numFmtId="0" fontId="0" fillId="0" borderId="0" xfId="0"/>
    <xf numFmtId="0" fontId="2" fillId="0" borderId="0" xfId="0" applyFont="1"/>
    <xf numFmtId="0" fontId="3" fillId="0" borderId="0" xfId="0" applyFont="1"/>
    <xf numFmtId="0" fontId="4" fillId="0" borderId="0" xfId="0" applyFont="1"/>
    <xf numFmtId="0" fontId="6" fillId="0" borderId="0" xfId="0" applyFont="1" applyAlignment="1">
      <alignment horizontal="right" vertical="center"/>
    </xf>
    <xf numFmtId="0" fontId="0" fillId="0" borderId="0" xfId="0" applyFill="1" applyBorder="1" applyAlignment="1"/>
    <xf numFmtId="0" fontId="0" fillId="0" borderId="6" xfId="0" applyFill="1" applyBorder="1" applyAlignment="1"/>
    <xf numFmtId="0" fontId="7" fillId="0" borderId="7" xfId="0" applyFont="1" applyFill="1" applyBorder="1" applyAlignment="1">
      <alignment horizontal="center"/>
    </xf>
    <xf numFmtId="0" fontId="8" fillId="0" borderId="0" xfId="0" applyFont="1"/>
    <xf numFmtId="0" fontId="9" fillId="0" borderId="0" xfId="0" applyFont="1"/>
    <xf numFmtId="0" fontId="10" fillId="0" borderId="0" xfId="0" applyFont="1"/>
    <xf numFmtId="0" fontId="0" fillId="0" borderId="8" xfId="0" applyBorder="1"/>
    <xf numFmtId="0" fontId="11" fillId="0" borderId="0" xfId="0" applyFont="1"/>
    <xf numFmtId="0" fontId="12" fillId="0" borderId="0" xfId="0" applyFont="1"/>
    <xf numFmtId="0" fontId="12" fillId="0" borderId="0" xfId="0" applyFont="1" applyBorder="1"/>
    <xf numFmtId="0" fontId="12" fillId="0" borderId="8" xfId="0" applyFont="1" applyBorder="1"/>
    <xf numFmtId="164" fontId="0" fillId="0" borderId="8" xfId="0" applyNumberFormat="1" applyBorder="1"/>
    <xf numFmtId="0" fontId="1" fillId="0" borderId="0" xfId="0" applyFont="1"/>
    <xf numFmtId="0" fontId="6" fillId="2" borderId="0" xfId="0" applyFont="1" applyFill="1" applyAlignment="1">
      <alignment horizontal="right" vertical="center"/>
    </xf>
    <xf numFmtId="0" fontId="6" fillId="3" borderId="0" xfId="0" applyFont="1" applyFill="1" applyAlignment="1">
      <alignment horizontal="right" vertical="center"/>
    </xf>
    <xf numFmtId="0" fontId="6" fillId="4" borderId="0" xfId="0" applyFont="1" applyFill="1" applyAlignment="1">
      <alignment horizontal="right" vertical="center"/>
    </xf>
    <xf numFmtId="0" fontId="6" fillId="6" borderId="0" xfId="0" applyFont="1" applyFill="1" applyAlignment="1">
      <alignment horizontal="right" vertical="center"/>
    </xf>
    <xf numFmtId="0" fontId="13" fillId="0" borderId="9" xfId="0" applyFont="1" applyFill="1" applyBorder="1" applyAlignment="1">
      <alignment horizontal="right"/>
    </xf>
    <xf numFmtId="0" fontId="6" fillId="0" borderId="0" xfId="0" applyFont="1"/>
    <xf numFmtId="0" fontId="6" fillId="0" borderId="3" xfId="0" applyFont="1" applyBorder="1"/>
    <xf numFmtId="0" fontId="6" fillId="0" borderId="4" xfId="0" applyFont="1" applyBorder="1"/>
    <xf numFmtId="0" fontId="6" fillId="0" borderId="5" xfId="0" applyFont="1" applyBorder="1"/>
    <xf numFmtId="0" fontId="6" fillId="0" borderId="1" xfId="0" applyFont="1" applyBorder="1"/>
    <xf numFmtId="0" fontId="6" fillId="0" borderId="2" xfId="0" applyFont="1" applyBorder="1"/>
    <xf numFmtId="0" fontId="6" fillId="0" borderId="0" xfId="0" applyFont="1" applyFill="1" applyAlignment="1">
      <alignment horizontal="right" vertical="center"/>
    </xf>
    <xf numFmtId="165" fontId="0" fillId="0" borderId="0" xfId="0" applyNumberFormat="1"/>
    <xf numFmtId="0" fontId="14" fillId="0" borderId="0" xfId="0" applyFont="1"/>
    <xf numFmtId="0" fontId="6" fillId="0" borderId="16" xfId="0" applyFont="1" applyBorder="1"/>
    <xf numFmtId="0" fontId="6" fillId="0" borderId="17" xfId="0" applyFont="1" applyBorder="1"/>
    <xf numFmtId="0" fontId="6" fillId="0" borderId="18" xfId="0" applyFont="1" applyBorder="1"/>
    <xf numFmtId="0" fontId="6" fillId="0" borderId="19" xfId="0" applyFont="1" applyBorder="1"/>
    <xf numFmtId="0" fontId="6" fillId="0" borderId="20" xfId="0" applyFont="1" applyBorder="1"/>
    <xf numFmtId="0" fontId="6" fillId="0" borderId="21" xfId="0" applyFont="1" applyBorder="1"/>
    <xf numFmtId="0" fontId="6" fillId="0" borderId="22" xfId="0" applyFont="1" applyBorder="1"/>
    <xf numFmtId="0" fontId="6" fillId="0" borderId="23" xfId="0" applyFont="1" applyBorder="1"/>
    <xf numFmtId="0" fontId="6" fillId="0" borderId="24" xfId="0" applyFont="1" applyBorder="1"/>
    <xf numFmtId="0" fontId="6" fillId="0" borderId="25" xfId="0" applyFont="1" applyBorder="1"/>
    <xf numFmtId="0" fontId="6" fillId="7" borderId="0" xfId="0" applyFont="1" applyFill="1" applyAlignment="1">
      <alignment horizontal="right" vertical="center"/>
    </xf>
    <xf numFmtId="0" fontId="6" fillId="8" borderId="0" xfId="0" applyFont="1" applyFill="1" applyAlignment="1">
      <alignment horizontal="right" vertical="center"/>
    </xf>
    <xf numFmtId="0" fontId="6" fillId="9" borderId="0" xfId="0" applyFont="1" applyFill="1" applyAlignment="1">
      <alignment horizontal="right" vertical="center"/>
    </xf>
    <xf numFmtId="0" fontId="6" fillId="10" borderId="0" xfId="0" applyFont="1" applyFill="1" applyAlignment="1">
      <alignment horizontal="right" vertical="center"/>
    </xf>
    <xf numFmtId="165" fontId="6" fillId="11" borderId="0" xfId="0" applyNumberFormat="1" applyFont="1" applyFill="1"/>
    <xf numFmtId="0" fontId="6" fillId="12" borderId="0" xfId="0" applyFont="1" applyFill="1" applyAlignment="1">
      <alignment horizontal="right" vertical="center"/>
    </xf>
    <xf numFmtId="0" fontId="6" fillId="13" borderId="0" xfId="0" applyFont="1" applyFill="1" applyAlignment="1">
      <alignment horizontal="right" vertical="center"/>
    </xf>
    <xf numFmtId="0" fontId="6" fillId="14" borderId="0" xfId="0" applyFont="1" applyFill="1" applyAlignment="1">
      <alignment horizontal="right" vertical="center"/>
    </xf>
    <xf numFmtId="0" fontId="6" fillId="15" borderId="0" xfId="0" applyFont="1" applyFill="1" applyAlignment="1">
      <alignment horizontal="right" vertical="center"/>
    </xf>
    <xf numFmtId="0" fontId="6" fillId="16" borderId="0" xfId="0" applyFont="1" applyFill="1" applyAlignment="1">
      <alignment horizontal="right" vertical="center"/>
    </xf>
    <xf numFmtId="0" fontId="6" fillId="17" borderId="0" xfId="0" applyFont="1" applyFill="1" applyAlignment="1">
      <alignment horizontal="right" vertical="center"/>
    </xf>
    <xf numFmtId="0" fontId="6" fillId="18" borderId="0" xfId="0" applyFont="1" applyFill="1" applyAlignment="1">
      <alignment horizontal="right" vertical="center"/>
    </xf>
    <xf numFmtId="165" fontId="6" fillId="19" borderId="0" xfId="0" applyNumberFormat="1" applyFont="1" applyFill="1"/>
    <xf numFmtId="0" fontId="6" fillId="20" borderId="0" xfId="0" applyFont="1" applyFill="1" applyAlignment="1">
      <alignment horizontal="right" vertical="center"/>
    </xf>
    <xf numFmtId="0" fontId="6" fillId="21" borderId="0" xfId="0" applyFont="1" applyFill="1" applyAlignment="1">
      <alignment horizontal="right" vertical="center"/>
    </xf>
    <xf numFmtId="0" fontId="6" fillId="22" borderId="0" xfId="0" applyFont="1" applyFill="1" applyAlignment="1">
      <alignment horizontal="right" vertical="center"/>
    </xf>
    <xf numFmtId="0" fontId="6" fillId="23" borderId="0" xfId="0" applyFont="1" applyFill="1" applyAlignment="1">
      <alignment horizontal="right" vertical="center"/>
    </xf>
    <xf numFmtId="0" fontId="6" fillId="24" borderId="0" xfId="0" applyFont="1" applyFill="1" applyAlignment="1">
      <alignment horizontal="right" vertical="center"/>
    </xf>
    <xf numFmtId="0" fontId="6" fillId="25" borderId="0" xfId="0" applyFont="1" applyFill="1" applyAlignment="1">
      <alignment horizontal="right" vertical="center"/>
    </xf>
    <xf numFmtId="165" fontId="6" fillId="5" borderId="0" xfId="0" applyNumberFormat="1" applyFont="1" applyFill="1"/>
    <xf numFmtId="0" fontId="6" fillId="26" borderId="0" xfId="0" applyFont="1" applyFill="1" applyAlignment="1">
      <alignment horizontal="right" vertical="center"/>
    </xf>
    <xf numFmtId="0" fontId="6" fillId="27" borderId="0" xfId="0" applyFont="1" applyFill="1" applyAlignment="1">
      <alignment horizontal="right" vertical="center"/>
    </xf>
    <xf numFmtId="0" fontId="6" fillId="28" borderId="0" xfId="0" applyFont="1" applyFill="1" applyAlignment="1">
      <alignment horizontal="right" vertical="center"/>
    </xf>
    <xf numFmtId="0" fontId="6" fillId="29" borderId="0" xfId="0" applyFont="1" applyFill="1" applyAlignment="1">
      <alignment horizontal="right" vertical="center"/>
    </xf>
    <xf numFmtId="0" fontId="6" fillId="30" borderId="0" xfId="0" applyFont="1" applyFill="1" applyAlignment="1">
      <alignment horizontal="right" vertical="center"/>
    </xf>
    <xf numFmtId="165" fontId="6" fillId="31" borderId="0" xfId="0" applyNumberFormat="1" applyFont="1" applyFill="1"/>
    <xf numFmtId="0" fontId="6" fillId="32" borderId="0" xfId="0" applyFont="1" applyFill="1" applyAlignment="1">
      <alignment horizontal="right" vertical="center"/>
    </xf>
    <xf numFmtId="0" fontId="6" fillId="33" borderId="0" xfId="0" applyFont="1" applyFill="1" applyAlignment="1">
      <alignment horizontal="right" vertical="center"/>
    </xf>
    <xf numFmtId="0" fontId="6" fillId="34" borderId="0" xfId="0" applyFont="1" applyFill="1" applyAlignment="1">
      <alignment horizontal="right" vertical="center"/>
    </xf>
    <xf numFmtId="0" fontId="6" fillId="35" borderId="0" xfId="0" applyFont="1" applyFill="1" applyAlignment="1">
      <alignment horizontal="right" vertical="center"/>
    </xf>
    <xf numFmtId="165" fontId="6" fillId="36" borderId="0" xfId="0" applyNumberFormat="1" applyFont="1" applyFill="1"/>
    <xf numFmtId="0" fontId="6" fillId="37" borderId="0" xfId="0" applyFont="1" applyFill="1" applyAlignment="1">
      <alignment horizontal="right" vertical="center"/>
    </xf>
    <xf numFmtId="0" fontId="0" fillId="0" borderId="26" xfId="0" applyBorder="1"/>
    <xf numFmtId="0" fontId="0" fillId="0" borderId="27" xfId="0" applyBorder="1"/>
    <xf numFmtId="0" fontId="6" fillId="0" borderId="15" xfId="0" applyFont="1" applyBorder="1"/>
    <xf numFmtId="0" fontId="13" fillId="0" borderId="26" xfId="0" applyFont="1" applyFill="1" applyBorder="1" applyAlignment="1">
      <alignment horizontal="right"/>
    </xf>
    <xf numFmtId="0" fontId="13" fillId="0" borderId="27" xfId="0" applyFont="1" applyFill="1" applyBorder="1" applyAlignment="1">
      <alignment horizontal="right"/>
    </xf>
    <xf numFmtId="0" fontId="7" fillId="0" borderId="0" xfId="0" applyFont="1" applyAlignment="1">
      <alignment horizontal="right"/>
    </xf>
    <xf numFmtId="166" fontId="0" fillId="0" borderId="0" xfId="0" applyNumberFormat="1" applyBorder="1"/>
    <xf numFmtId="165" fontId="0" fillId="0" borderId="0" xfId="0" applyNumberFormat="1" applyBorder="1"/>
    <xf numFmtId="0" fontId="0" fillId="0" borderId="28" xfId="0" applyBorder="1"/>
    <xf numFmtId="0" fontId="6" fillId="0" borderId="31" xfId="0" applyFont="1" applyBorder="1" applyAlignment="1">
      <alignment horizontal="right"/>
    </xf>
    <xf numFmtId="165" fontId="0" fillId="0" borderId="32" xfId="0" applyNumberFormat="1" applyBorder="1"/>
    <xf numFmtId="0" fontId="0" fillId="0" borderId="31" xfId="0" applyBorder="1" applyAlignment="1">
      <alignment horizontal="right"/>
    </xf>
    <xf numFmtId="165" fontId="1" fillId="0" borderId="32" xfId="0" applyNumberFormat="1" applyFont="1" applyBorder="1"/>
    <xf numFmtId="0" fontId="0" fillId="0" borderId="33" xfId="0" applyBorder="1" applyAlignment="1">
      <alignment horizontal="right"/>
    </xf>
    <xf numFmtId="165" fontId="1" fillId="0" borderId="35" xfId="0" applyNumberFormat="1" applyFont="1" applyBorder="1"/>
    <xf numFmtId="1" fontId="0" fillId="0" borderId="0" xfId="0" applyNumberFormat="1" applyBorder="1"/>
    <xf numFmtId="1" fontId="0" fillId="0" borderId="34" xfId="0" applyNumberFormat="1" applyBorder="1"/>
    <xf numFmtId="0" fontId="0" fillId="0" borderId="36" xfId="0" applyBorder="1"/>
    <xf numFmtId="0" fontId="6" fillId="0" borderId="39" xfId="0" applyFont="1" applyBorder="1" applyAlignment="1">
      <alignment horizontal="right"/>
    </xf>
    <xf numFmtId="165" fontId="0" fillId="0" borderId="12" xfId="0" applyNumberFormat="1" applyBorder="1"/>
    <xf numFmtId="0" fontId="0" fillId="0" borderId="39" xfId="0" applyBorder="1" applyAlignment="1">
      <alignment horizontal="right"/>
    </xf>
    <xf numFmtId="165" fontId="1" fillId="0" borderId="12" xfId="0" applyNumberFormat="1" applyFont="1" applyBorder="1"/>
    <xf numFmtId="0" fontId="0" fillId="0" borderId="40" xfId="0" applyBorder="1" applyAlignment="1">
      <alignment horizontal="right"/>
    </xf>
    <xf numFmtId="1" fontId="0" fillId="0" borderId="11" xfId="0" applyNumberFormat="1" applyBorder="1"/>
    <xf numFmtId="165" fontId="1" fillId="0" borderId="41" xfId="0" applyNumberFormat="1" applyFont="1" applyBorder="1"/>
    <xf numFmtId="0" fontId="16" fillId="0" borderId="29" xfId="0" applyFont="1" applyBorder="1" applyAlignment="1">
      <alignment horizontal="center"/>
    </xf>
    <xf numFmtId="0" fontId="16" fillId="0" borderId="30" xfId="0" applyFont="1" applyBorder="1" applyAlignment="1">
      <alignment horizontal="center"/>
    </xf>
    <xf numFmtId="0" fontId="16" fillId="0" borderId="37" xfId="0" applyFont="1" applyBorder="1" applyAlignment="1">
      <alignment horizontal="center"/>
    </xf>
    <xf numFmtId="0" fontId="16" fillId="0" borderId="38" xfId="0" applyFont="1" applyBorder="1" applyAlignment="1">
      <alignment horizontal="center"/>
    </xf>
    <xf numFmtId="0" fontId="0" fillId="0" borderId="0" xfId="0" applyAlignment="1">
      <alignment horizontal="center"/>
    </xf>
    <xf numFmtId="0" fontId="7" fillId="0" borderId="0" xfId="0" applyFont="1" applyAlignment="1">
      <alignment horizontal="center"/>
    </xf>
    <xf numFmtId="0" fontId="0" fillId="0" borderId="0" xfId="0" applyAlignment="1">
      <alignment horizontal="right"/>
    </xf>
    <xf numFmtId="0" fontId="0" fillId="0" borderId="43" xfId="0" applyBorder="1"/>
    <xf numFmtId="0" fontId="16" fillId="0" borderId="44" xfId="0" applyFont="1" applyBorder="1" applyAlignment="1">
      <alignment horizontal="center"/>
    </xf>
    <xf numFmtId="0" fontId="16" fillId="0" borderId="45" xfId="0" applyFont="1" applyBorder="1" applyAlignment="1">
      <alignment horizontal="center"/>
    </xf>
    <xf numFmtId="0" fontId="6" fillId="0" borderId="46" xfId="0" applyFont="1" applyBorder="1" applyAlignment="1">
      <alignment horizontal="right"/>
    </xf>
    <xf numFmtId="166" fontId="0" fillId="0" borderId="42" xfId="0" applyNumberFormat="1" applyBorder="1"/>
    <xf numFmtId="165" fontId="0" fillId="0" borderId="42" xfId="0" applyNumberFormat="1" applyBorder="1"/>
    <xf numFmtId="165" fontId="1" fillId="0" borderId="47" xfId="0" applyNumberFormat="1" applyFont="1" applyBorder="1"/>
    <xf numFmtId="0" fontId="0" fillId="0" borderId="48" xfId="0" applyBorder="1"/>
    <xf numFmtId="0" fontId="16" fillId="0" borderId="49" xfId="0" applyFont="1" applyBorder="1" applyAlignment="1">
      <alignment horizontal="center"/>
    </xf>
    <xf numFmtId="0" fontId="16" fillId="0" borderId="50" xfId="0" applyFont="1" applyBorder="1" applyAlignment="1">
      <alignment horizontal="center"/>
    </xf>
    <xf numFmtId="0" fontId="6" fillId="0" borderId="10" xfId="0" applyFont="1" applyBorder="1" applyAlignment="1">
      <alignment horizontal="right"/>
    </xf>
    <xf numFmtId="166" fontId="0" fillId="0" borderId="13" xfId="0" applyNumberFormat="1" applyBorder="1"/>
    <xf numFmtId="165" fontId="0" fillId="0" borderId="13" xfId="0" applyNumberFormat="1" applyBorder="1"/>
    <xf numFmtId="165" fontId="0" fillId="0" borderId="51" xfId="0" applyNumberFormat="1" applyFont="1" applyBorder="1"/>
    <xf numFmtId="0" fontId="0" fillId="0" borderId="52" xfId="0" applyBorder="1"/>
    <xf numFmtId="0" fontId="16" fillId="0" borderId="53" xfId="0" applyFont="1" applyBorder="1" applyAlignment="1">
      <alignment horizontal="center"/>
    </xf>
    <xf numFmtId="0" fontId="16" fillId="0" borderId="54" xfId="0" applyFont="1" applyBorder="1" applyAlignment="1">
      <alignment horizontal="center"/>
    </xf>
    <xf numFmtId="0" fontId="6" fillId="0" borderId="55" xfId="0" applyFont="1" applyBorder="1" applyAlignment="1">
      <alignment horizontal="right"/>
    </xf>
    <xf numFmtId="166" fontId="0" fillId="0" borderId="56" xfId="0" applyNumberFormat="1" applyBorder="1"/>
    <xf numFmtId="1" fontId="0" fillId="0" borderId="56" xfId="0" applyNumberFormat="1" applyBorder="1"/>
    <xf numFmtId="165" fontId="1" fillId="0" borderId="57" xfId="0" applyNumberFormat="1" applyFont="1" applyBorder="1"/>
    <xf numFmtId="0" fontId="18" fillId="0" borderId="0" xfId="0" applyFont="1"/>
    <xf numFmtId="0" fontId="20" fillId="0" borderId="0" xfId="1" applyFont="1"/>
    <xf numFmtId="167" fontId="0" fillId="0" borderId="0" xfId="0" applyNumberFormat="1" applyFill="1" applyBorder="1" applyAlignment="1"/>
    <xf numFmtId="166" fontId="0" fillId="0" borderId="0" xfId="0" applyNumberFormat="1" applyFill="1" applyBorder="1" applyAlignment="1"/>
    <xf numFmtId="168" fontId="0" fillId="0" borderId="0" xfId="0" applyNumberFormat="1" applyFill="1" applyBorder="1" applyAlignment="1"/>
    <xf numFmtId="164" fontId="0" fillId="0" borderId="0" xfId="0" applyNumberFormat="1" applyFill="1" applyBorder="1" applyAlignment="1"/>
    <xf numFmtId="165" fontId="0" fillId="0" borderId="0" xfId="0" applyNumberFormat="1" applyFill="1" applyBorder="1" applyAlignment="1"/>
    <xf numFmtId="164" fontId="0" fillId="0" borderId="6" xfId="0" applyNumberFormat="1" applyFill="1" applyBorder="1" applyAlignment="1"/>
    <xf numFmtId="168" fontId="0" fillId="0" borderId="0" xfId="0" applyNumberFormat="1"/>
    <xf numFmtId="165" fontId="0" fillId="0" borderId="6" xfId="0" applyNumberFormat="1" applyFill="1" applyBorder="1" applyAlignment="1"/>
    <xf numFmtId="2" fontId="0" fillId="0" borderId="0" xfId="0" applyNumberFormat="1" applyFill="1" applyBorder="1" applyAlignment="1"/>
    <xf numFmtId="170" fontId="0" fillId="0" borderId="0" xfId="0" applyNumberFormat="1" applyFill="1" applyBorder="1" applyAlignment="1"/>
    <xf numFmtId="1" fontId="0" fillId="0" borderId="0" xfId="0" applyNumberFormat="1" applyFill="1" applyBorder="1" applyAlignment="1"/>
    <xf numFmtId="11" fontId="0" fillId="0" borderId="0" xfId="0" applyNumberFormat="1" applyFill="1" applyBorder="1" applyAlignment="1"/>
    <xf numFmtId="11" fontId="1" fillId="0" borderId="14" xfId="0" applyNumberFormat="1" applyFont="1" applyFill="1" applyBorder="1" applyAlignment="1"/>
    <xf numFmtId="167" fontId="0" fillId="0" borderId="0" xfId="0" applyNumberFormat="1" applyBorder="1"/>
    <xf numFmtId="164" fontId="0" fillId="0" borderId="11" xfId="0" applyNumberFormat="1" applyBorder="1"/>
    <xf numFmtId="164" fontId="0" fillId="0" borderId="34" xfId="0" applyNumberFormat="1" applyBorder="1"/>
  </cellXfs>
  <cellStyles count="2">
    <cellStyle name="Normal" xfId="0" builtinId="0"/>
    <cellStyle name="Rubrik" xfId="1" builtinId="15"/>
  </cellStyles>
  <dxfs count="0"/>
  <tableStyles count="0" defaultTableStyle="TableStyleMedium2" defaultPivotStyle="PivotStyleLight16"/>
  <colors>
    <mruColors>
      <color rgb="FF0233FF"/>
      <color rgb="FF3B579B"/>
      <color rgb="FF3A5693"/>
      <color rgb="FF39558C"/>
      <color rgb="FF00FEFF"/>
      <color rgb="FF001F60"/>
      <color rgb="FF0070C0"/>
      <color rgb="FFC00000"/>
      <color rgb="FFFFF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7" Type="http://schemas.openxmlformats.org/officeDocument/2006/relationships/image" Target="../media/image11.png"/><Relationship Id="rId2" Type="http://schemas.openxmlformats.org/officeDocument/2006/relationships/image" Target="../media/image6.png"/><Relationship Id="rId1" Type="http://schemas.openxmlformats.org/officeDocument/2006/relationships/image" Target="../media/image5.png"/><Relationship Id="rId6" Type="http://schemas.openxmlformats.org/officeDocument/2006/relationships/image" Target="../media/image10.png"/><Relationship Id="rId5" Type="http://schemas.openxmlformats.org/officeDocument/2006/relationships/image" Target="../media/image9.png"/><Relationship Id="rId4" Type="http://schemas.openxmlformats.org/officeDocument/2006/relationships/image" Target="../media/image8.png"/></Relationships>
</file>

<file path=xl/drawings/_rels/drawing6.xml.rels><?xml version="1.0" encoding="UTF-8" standalone="yes"?>
<Relationships xmlns="http://schemas.openxmlformats.org/package/2006/relationships"><Relationship Id="rId1" Type="http://schemas.openxmlformats.org/officeDocument/2006/relationships/image" Target="../media/image12.emf"/></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0</xdr:rowOff>
    </xdr:from>
    <xdr:to>
      <xdr:col>11</xdr:col>
      <xdr:colOff>139700</xdr:colOff>
      <xdr:row>21</xdr:row>
      <xdr:rowOff>190500</xdr:rowOff>
    </xdr:to>
    <xdr:sp macro="" textlink="">
      <xdr:nvSpPr>
        <xdr:cNvPr id="3" name="textruta 2">
          <a:extLst>
            <a:ext uri="{FF2B5EF4-FFF2-40B4-BE49-F238E27FC236}">
              <a16:creationId xmlns:a16="http://schemas.microsoft.com/office/drawing/2014/main" id="{2897F04F-25E2-3346-9339-A75A283666F4}"/>
            </a:ext>
          </a:extLst>
        </xdr:cNvPr>
        <xdr:cNvSpPr txBox="1"/>
      </xdr:nvSpPr>
      <xdr:spPr>
        <a:xfrm>
          <a:off x="825500" y="2921000"/>
          <a:ext cx="8394700" cy="1206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400"/>
            <a:t>Överst är de tre fixa nivåerna i faktorn </a:t>
          </a:r>
          <a:r>
            <a:rPr lang="sv-SE" sz="1400" i="1"/>
            <a:t>individtäthet</a:t>
          </a:r>
          <a:r>
            <a:rPr lang="sv-SE" sz="1400"/>
            <a:t>. </a:t>
          </a:r>
          <a:r>
            <a:rPr lang="sv-SE" sz="1400" i="1"/>
            <a:t>pk</a:t>
          </a:r>
          <a:r>
            <a:rPr lang="sv-SE" sz="1400"/>
            <a:t> anger</a:t>
          </a:r>
          <a:r>
            <a:rPr lang="sv-SE" sz="1400" baseline="0"/>
            <a:t> procedurkontroll,</a:t>
          </a:r>
          <a:r>
            <a:rPr lang="sv-SE" sz="1400"/>
            <a:t> </a:t>
          </a:r>
          <a:r>
            <a:rPr lang="sv-SE" sz="1400" i="1"/>
            <a:t>r24</a:t>
          </a:r>
          <a:r>
            <a:rPr lang="sv-SE" sz="1400"/>
            <a:t> är reduktion till 24 individer per 100 m^2, </a:t>
          </a:r>
          <a:r>
            <a:rPr lang="sv-SE" sz="1400" i="1"/>
            <a:t>r32</a:t>
          </a:r>
          <a:r>
            <a:rPr lang="sv-SE" sz="1400"/>
            <a:t> är reduktion till 32 ind. / 100 m^2 och </a:t>
          </a:r>
          <a:r>
            <a:rPr lang="sv-SE" sz="1400" i="1"/>
            <a:t>n40</a:t>
          </a:r>
          <a:r>
            <a:rPr lang="sv-SE" sz="1400"/>
            <a:t> är naturlig individtäthet. I mitten är den fixerade faktorn </a:t>
          </a:r>
          <a:r>
            <a:rPr lang="sv-SE" sz="1400" i="1"/>
            <a:t>kön</a:t>
          </a:r>
          <a:r>
            <a:rPr lang="sv-SE" sz="1400"/>
            <a:t> med två nivåer. Nederst är de representativa mindre områden där alla kombinationer av </a:t>
          </a:r>
          <a:r>
            <a:rPr lang="sv-SE" sz="1400" i="1"/>
            <a:t>individtäthet</a:t>
          </a:r>
          <a:r>
            <a:rPr lang="sv-SE" sz="1400"/>
            <a:t> och </a:t>
          </a:r>
          <a:r>
            <a:rPr lang="sv-SE" sz="1400" i="1"/>
            <a:t>kön</a:t>
          </a:r>
          <a:r>
            <a:rPr lang="sv-SE" sz="1400"/>
            <a:t> genomförs. Vid slutet av experimentet mäts genomsnittlig andel döda</a:t>
          </a:r>
          <a:r>
            <a:rPr lang="sv-SE" sz="1400" baseline="0"/>
            <a:t> i alla småområden</a:t>
          </a:r>
          <a:r>
            <a:rPr lang="sv-SE" sz="1400"/>
            <a:t>. Det framgår i boken att </a:t>
          </a:r>
          <a:r>
            <a:rPr lang="sv-SE" sz="1400" i="1"/>
            <a:t>a</a:t>
          </a:r>
          <a:r>
            <a:rPr lang="sv-SE" sz="1400"/>
            <a:t> = 4 (när man tar med procedurkontrollerna), </a:t>
          </a:r>
          <a:r>
            <a:rPr lang="sv-SE" sz="1400" i="1"/>
            <a:t>b</a:t>
          </a:r>
          <a:r>
            <a:rPr lang="sv-SE" sz="1400"/>
            <a:t> = 2 och</a:t>
          </a:r>
          <a:r>
            <a:rPr lang="sv-SE" sz="1400" i="1"/>
            <a:t> n </a:t>
          </a:r>
          <a:r>
            <a:rPr lang="sv-SE" sz="1400"/>
            <a:t>= 5.</a:t>
          </a:r>
        </a:p>
      </xdr:txBody>
    </xdr:sp>
    <xdr:clientData/>
  </xdr:twoCellAnchor>
  <xdr:twoCellAnchor editAs="oneCell">
    <xdr:from>
      <xdr:col>0</xdr:col>
      <xdr:colOff>101600</xdr:colOff>
      <xdr:row>4</xdr:row>
      <xdr:rowOff>190500</xdr:rowOff>
    </xdr:from>
    <xdr:to>
      <xdr:col>19</xdr:col>
      <xdr:colOff>711200</xdr:colOff>
      <xdr:row>14</xdr:row>
      <xdr:rowOff>139700</xdr:rowOff>
    </xdr:to>
    <xdr:pic>
      <xdr:nvPicPr>
        <xdr:cNvPr id="2" name="Bildobjekt 1">
          <a:extLst>
            <a:ext uri="{FF2B5EF4-FFF2-40B4-BE49-F238E27FC236}">
              <a16:creationId xmlns:a16="http://schemas.microsoft.com/office/drawing/2014/main" id="{2E5A8488-13C7-8040-A9C8-D0D88E8D49D2}"/>
            </a:ext>
          </a:extLst>
        </xdr:cNvPr>
        <xdr:cNvPicPr>
          <a:picLocks noChangeAspect="1"/>
        </xdr:cNvPicPr>
      </xdr:nvPicPr>
      <xdr:blipFill>
        <a:blip xmlns:r="http://schemas.openxmlformats.org/officeDocument/2006/relationships" r:embed="rId1"/>
        <a:stretch>
          <a:fillRect/>
        </a:stretch>
      </xdr:blipFill>
      <xdr:spPr>
        <a:xfrm>
          <a:off x="101600" y="673100"/>
          <a:ext cx="16294100" cy="1981200"/>
        </a:xfrm>
        <a:prstGeom prst="rect">
          <a:avLst/>
        </a:prstGeom>
        <a:ln>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381000</xdr:colOff>
      <xdr:row>19</xdr:row>
      <xdr:rowOff>114300</xdr:rowOff>
    </xdr:from>
    <xdr:to>
      <xdr:col>16</xdr:col>
      <xdr:colOff>165100</xdr:colOff>
      <xdr:row>33</xdr:row>
      <xdr:rowOff>0</xdr:rowOff>
    </xdr:to>
    <xdr:sp macro="" textlink="">
      <xdr:nvSpPr>
        <xdr:cNvPr id="4" name="textruta 3">
          <a:extLst>
            <a:ext uri="{FF2B5EF4-FFF2-40B4-BE49-F238E27FC236}">
              <a16:creationId xmlns:a16="http://schemas.microsoft.com/office/drawing/2014/main" id="{58A163B4-3A32-8C4A-B5B9-5EB538E67EC4}"/>
            </a:ext>
          </a:extLst>
        </xdr:cNvPr>
        <xdr:cNvSpPr txBox="1"/>
      </xdr:nvSpPr>
      <xdr:spPr>
        <a:xfrm>
          <a:off x="7810500" y="4013200"/>
          <a:ext cx="5562600" cy="273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400"/>
            <a:t>Den grå ytan är en bakgrundsyta till var de olika behandlingarna genomförs i experimentet med dödlighet hos olika</a:t>
          </a:r>
          <a:r>
            <a:rPr lang="sv-SE" sz="1400" baseline="0"/>
            <a:t> kön vid olika individtätheter </a:t>
          </a:r>
          <a:r>
            <a:rPr lang="sv-SE" sz="1400"/>
            <a:t>. I det här exemplet är den grå ytan inte något tydligt specificerat område, men för största generalitet bör det vara artens</a:t>
          </a:r>
          <a:r>
            <a:rPr lang="sv-SE" sz="1400" baseline="0"/>
            <a:t> hela utbredningsområde</a:t>
          </a:r>
          <a:r>
            <a:rPr lang="sv-SE" sz="1400"/>
            <a:t>.</a:t>
          </a:r>
        </a:p>
        <a:p>
          <a:endParaRPr lang="sv-SE" sz="1400"/>
        </a:p>
        <a:p>
          <a:r>
            <a:rPr lang="sv-SE" sz="1400" i="1"/>
            <a:t>Kön</a:t>
          </a:r>
          <a:r>
            <a:rPr lang="sv-SE" sz="1400"/>
            <a:t> är den ena faktorn. </a:t>
          </a:r>
          <a:r>
            <a:rPr lang="sv-SE" sz="1400" i="1"/>
            <a:t>m</a:t>
          </a:r>
          <a:r>
            <a:rPr lang="sv-SE" sz="1400"/>
            <a:t> indikerar hanar och </a:t>
          </a:r>
          <a:r>
            <a:rPr lang="sv-SE" sz="1400" i="1"/>
            <a:t>f</a:t>
          </a:r>
          <a:r>
            <a:rPr lang="sv-SE" sz="1400"/>
            <a:t> indikerar honor.</a:t>
          </a:r>
          <a:r>
            <a:rPr lang="sv-SE" sz="1400" baseline="0"/>
            <a:t> </a:t>
          </a:r>
          <a:r>
            <a:rPr lang="sv-SE" sz="1400" i="1"/>
            <a:t>Individtäthet</a:t>
          </a:r>
          <a:r>
            <a:rPr lang="sv-SE" sz="1400" i="1" baseline="0"/>
            <a:t> </a:t>
          </a:r>
          <a:r>
            <a:rPr lang="sv-SE" sz="1400"/>
            <a:t>är den andra faktorn. </a:t>
          </a:r>
          <a:r>
            <a:rPr lang="sv-SE" sz="1400" i="1"/>
            <a:t>r24</a:t>
          </a:r>
          <a:r>
            <a:rPr lang="sv-SE" sz="1400" i="0"/>
            <a:t> anger reduktion till 24 individer per 100 m^2, </a:t>
          </a:r>
          <a:r>
            <a:rPr lang="sv-SE" sz="1400" i="1"/>
            <a:t>r32</a:t>
          </a:r>
          <a:r>
            <a:rPr lang="sv-SE" sz="1400" i="0"/>
            <a:t> är reduktion till 32 ind. / 100 m^2 och </a:t>
          </a:r>
          <a:r>
            <a:rPr lang="sv-SE" sz="1400" i="1"/>
            <a:t>n40</a:t>
          </a:r>
          <a:r>
            <a:rPr lang="sv-SE" sz="1400" i="0"/>
            <a:t> är naturlig individtäthet.</a:t>
          </a:r>
          <a:r>
            <a:rPr lang="sv-SE" sz="1400" i="1" baseline="0"/>
            <a:t> </a:t>
          </a:r>
          <a:r>
            <a:rPr lang="sv-SE" sz="1400"/>
            <a:t>Mätvariabel (responsvariabel) är genomsnittlig andel döda. Den mäts i fem unika och oberoende mindre områden inom</a:t>
          </a:r>
          <a:r>
            <a:rPr lang="sv-SE" sz="1400" baseline="0"/>
            <a:t> faktorerna</a:t>
          </a:r>
          <a:r>
            <a:rPr lang="sv-SE" sz="1400"/>
            <a:t> </a:t>
          </a:r>
          <a:r>
            <a:rPr lang="sv-SE" sz="1400" i="1"/>
            <a:t>individtäthet</a:t>
          </a:r>
          <a:r>
            <a:rPr lang="sv-SE" sz="1400"/>
            <a:t> och </a:t>
          </a:r>
          <a:r>
            <a:rPr lang="sv-SE" sz="1400" i="1"/>
            <a:t>kön</a:t>
          </a:r>
          <a:r>
            <a:rPr lang="sv-SE" sz="1400"/>
            <a:t>.</a:t>
          </a:r>
        </a:p>
      </xdr:txBody>
    </xdr:sp>
    <xdr:clientData/>
  </xdr:twoCellAnchor>
  <xdr:twoCellAnchor editAs="oneCell">
    <xdr:from>
      <xdr:col>0</xdr:col>
      <xdr:colOff>368300</xdr:colOff>
      <xdr:row>1</xdr:row>
      <xdr:rowOff>139700</xdr:rowOff>
    </xdr:from>
    <xdr:to>
      <xdr:col>8</xdr:col>
      <xdr:colOff>819494</xdr:colOff>
      <xdr:row>34</xdr:row>
      <xdr:rowOff>127000</xdr:rowOff>
    </xdr:to>
    <xdr:pic>
      <xdr:nvPicPr>
        <xdr:cNvPr id="2" name="Bildobjekt 1">
          <a:extLst>
            <a:ext uri="{FF2B5EF4-FFF2-40B4-BE49-F238E27FC236}">
              <a16:creationId xmlns:a16="http://schemas.microsoft.com/office/drawing/2014/main" id="{71C7C506-B5DD-6444-BF6B-42AE9C6AD9A6}"/>
            </a:ext>
          </a:extLst>
        </xdr:cNvPr>
        <xdr:cNvPicPr>
          <a:picLocks noChangeAspect="1"/>
        </xdr:cNvPicPr>
      </xdr:nvPicPr>
      <xdr:blipFill>
        <a:blip xmlns:r="http://schemas.openxmlformats.org/officeDocument/2006/relationships" r:embed="rId1"/>
        <a:stretch>
          <a:fillRect/>
        </a:stretch>
      </xdr:blipFill>
      <xdr:spPr>
        <a:xfrm>
          <a:off x="368300" y="381000"/>
          <a:ext cx="7055194" cy="66929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266700</xdr:colOff>
      <xdr:row>2</xdr:row>
      <xdr:rowOff>88900</xdr:rowOff>
    </xdr:from>
    <xdr:to>
      <xdr:col>1</xdr:col>
      <xdr:colOff>609600</xdr:colOff>
      <xdr:row>6</xdr:row>
      <xdr:rowOff>101600</xdr:rowOff>
    </xdr:to>
    <xdr:sp macro="" textlink="">
      <xdr:nvSpPr>
        <xdr:cNvPr id="2" name="textruta 1">
          <a:extLst>
            <a:ext uri="{FF2B5EF4-FFF2-40B4-BE49-F238E27FC236}">
              <a16:creationId xmlns:a16="http://schemas.microsoft.com/office/drawing/2014/main" id="{BB6EA055-1235-674D-A9D1-00E51F970D92}"/>
            </a:ext>
          </a:extLst>
        </xdr:cNvPr>
        <xdr:cNvSpPr txBox="1"/>
      </xdr:nvSpPr>
      <xdr:spPr>
        <a:xfrm>
          <a:off x="266700" y="711200"/>
          <a:ext cx="1168400"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Det ges inga data i kursboken, så dessa värden har jag hittat på.</a:t>
          </a:r>
        </a:p>
      </xdr:txBody>
    </xdr:sp>
    <xdr:clientData/>
  </xdr:twoCellAnchor>
  <xdr:twoCellAnchor>
    <xdr:from>
      <xdr:col>10</xdr:col>
      <xdr:colOff>92075</xdr:colOff>
      <xdr:row>2</xdr:row>
      <xdr:rowOff>12700</xdr:rowOff>
    </xdr:from>
    <xdr:to>
      <xdr:col>13</xdr:col>
      <xdr:colOff>784225</xdr:colOff>
      <xdr:row>7</xdr:row>
      <xdr:rowOff>165100</xdr:rowOff>
    </xdr:to>
    <xdr:sp macro="" textlink="">
      <xdr:nvSpPr>
        <xdr:cNvPr id="3" name="textruta 1">
          <a:extLst>
            <a:ext uri="{FF2B5EF4-FFF2-40B4-BE49-F238E27FC236}">
              <a16:creationId xmlns:a16="http://schemas.microsoft.com/office/drawing/2014/main" id="{369A9725-25DC-2347-820D-BC0B04636F05}"/>
            </a:ext>
          </a:extLst>
        </xdr:cNvPr>
        <xdr:cNvSpPr txBox="1"/>
      </xdr:nvSpPr>
      <xdr:spPr>
        <a:xfrm>
          <a:off x="8347075" y="469900"/>
          <a:ext cx="3168650" cy="1181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pk = procedurkontroll</a:t>
          </a:r>
        </a:p>
        <a:p>
          <a:r>
            <a:rPr lang="sv-SE" sz="1100"/>
            <a:t>r24 = reduktion till tätheten 24 ind. / 100 m^2 </a:t>
          </a:r>
        </a:p>
        <a:p>
          <a:r>
            <a:rPr lang="sv-SE" sz="1100"/>
            <a:t>r32 = reduktion till tätheten 32 ind. / 100 m^2 </a:t>
          </a:r>
        </a:p>
        <a:p>
          <a:r>
            <a:rPr lang="sv-SE" sz="1100"/>
            <a:t>n40 = naturlig individtäthet</a:t>
          </a:r>
        </a:p>
        <a:p>
          <a:r>
            <a:rPr lang="sv-SE" sz="1100"/>
            <a:t>m = hanar</a:t>
          </a:r>
        </a:p>
        <a:p>
          <a:r>
            <a:rPr lang="sv-SE" sz="1100"/>
            <a:t>f = honor</a:t>
          </a:r>
        </a:p>
      </xdr:txBody>
    </xdr:sp>
    <xdr:clientData/>
  </xdr:twoCellAnchor>
  <xdr:twoCellAnchor>
    <xdr:from>
      <xdr:col>17</xdr:col>
      <xdr:colOff>50800</xdr:colOff>
      <xdr:row>17</xdr:row>
      <xdr:rowOff>177800</xdr:rowOff>
    </xdr:from>
    <xdr:to>
      <xdr:col>22</xdr:col>
      <xdr:colOff>723900</xdr:colOff>
      <xdr:row>25</xdr:row>
      <xdr:rowOff>152400</xdr:rowOff>
    </xdr:to>
    <xdr:sp macro="" textlink="">
      <xdr:nvSpPr>
        <xdr:cNvPr id="4" name="textruta 3">
          <a:extLst>
            <a:ext uri="{FF2B5EF4-FFF2-40B4-BE49-F238E27FC236}">
              <a16:creationId xmlns:a16="http://schemas.microsoft.com/office/drawing/2014/main" id="{38A4F9D0-4C2D-304A-A776-89457427D527}"/>
            </a:ext>
          </a:extLst>
        </xdr:cNvPr>
        <xdr:cNvSpPr txBox="1"/>
      </xdr:nvSpPr>
      <xdr:spPr>
        <a:xfrm>
          <a:off x="14084300" y="3873500"/>
          <a:ext cx="4800600" cy="160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endParaRPr lang="sv-SE" sz="1100"/>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5 sample points.</a:t>
          </a:r>
        </a:p>
      </xdr:txBody>
    </xdr:sp>
    <xdr:clientData/>
  </xdr:twoCellAnchor>
  <xdr:twoCellAnchor editAs="oneCell">
    <xdr:from>
      <xdr:col>0</xdr:col>
      <xdr:colOff>533400</xdr:colOff>
      <xdr:row>8</xdr:row>
      <xdr:rowOff>88900</xdr:rowOff>
    </xdr:from>
    <xdr:to>
      <xdr:col>9</xdr:col>
      <xdr:colOff>800100</xdr:colOff>
      <xdr:row>31</xdr:row>
      <xdr:rowOff>38100</xdr:rowOff>
    </xdr:to>
    <xdr:pic>
      <xdr:nvPicPr>
        <xdr:cNvPr id="5" name="Bildobjekt 4">
          <a:extLst>
            <a:ext uri="{FF2B5EF4-FFF2-40B4-BE49-F238E27FC236}">
              <a16:creationId xmlns:a16="http://schemas.microsoft.com/office/drawing/2014/main" id="{BABD340F-0505-DF4A-82C0-CB4E822581ED}"/>
            </a:ext>
          </a:extLst>
        </xdr:cNvPr>
        <xdr:cNvPicPr>
          <a:picLocks noChangeAspect="1"/>
        </xdr:cNvPicPr>
      </xdr:nvPicPr>
      <xdr:blipFill rotWithShape="1">
        <a:blip xmlns:r="http://schemas.openxmlformats.org/officeDocument/2006/relationships" r:embed="rId1"/>
        <a:srcRect l="12800" t="11272" r="6400" b="20000"/>
        <a:stretch/>
      </xdr:blipFill>
      <xdr:spPr>
        <a:xfrm>
          <a:off x="533400" y="1778000"/>
          <a:ext cx="7696200" cy="4800600"/>
        </a:xfrm>
        <a:prstGeom prst="rect">
          <a:avLst/>
        </a:prstGeom>
        <a:solidFill>
          <a:schemeClr val="lt1"/>
        </a:solidFill>
      </xdr:spPr>
    </xdr:pic>
    <xdr:clientData/>
  </xdr:twoCellAnchor>
  <xdr:twoCellAnchor>
    <xdr:from>
      <xdr:col>17</xdr:col>
      <xdr:colOff>57150</xdr:colOff>
      <xdr:row>26</xdr:row>
      <xdr:rowOff>45019</xdr:rowOff>
    </xdr:from>
    <xdr:to>
      <xdr:col>23</xdr:col>
      <xdr:colOff>19050</xdr:colOff>
      <xdr:row>33</xdr:row>
      <xdr:rowOff>94682</xdr:rowOff>
    </xdr:to>
    <xdr:sp macro="" textlink="">
      <xdr:nvSpPr>
        <xdr:cNvPr id="6" name="textruta 1">
          <a:extLst>
            <a:ext uri="{FF2B5EF4-FFF2-40B4-BE49-F238E27FC236}">
              <a16:creationId xmlns:a16="http://schemas.microsoft.com/office/drawing/2014/main" id="{44C93F70-4885-954B-83B7-F47F6A2D0E53}"/>
            </a:ext>
          </a:extLst>
        </xdr:cNvPr>
        <xdr:cNvSpPr txBox="1"/>
      </xdr:nvSpPr>
      <xdr:spPr>
        <a:xfrm>
          <a:off x="14090650" y="5569519"/>
          <a:ext cx="4914900" cy="14847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Med hjälp av sugpipett i Photoshop har jag fått HEX format för de färger som medelvärdena har i sina celler. På det sättet har jag kunnat göra så att varje låda i lådagrammet har samma färg som dess medelvärde har i tabellen för beskrivande statistik.</a:t>
          </a:r>
        </a:p>
        <a:p>
          <a:endParaRPr lang="sv-SE" sz="1100"/>
        </a:p>
        <a:p>
          <a:r>
            <a:rPr lang="sv-SE" sz="1100"/>
            <a:t>Detta är färgerna i HEX format, som jag använde i BoxPlotR:</a:t>
          </a:r>
        </a:p>
        <a:p>
          <a:r>
            <a:rPr lang="sv-SE" sz="1100"/>
            <a:t>#fae97b, #f17566, #f6bb73, #eee77c, #83c574, #f06c64, #dbe17a, #7ec373</a:t>
          </a:r>
        </a:p>
      </xdr:txBody>
    </xdr:sp>
    <xdr:clientData/>
  </xdr:twoCellAnchor>
  <xdr:twoCellAnchor>
    <xdr:from>
      <xdr:col>10</xdr:col>
      <xdr:colOff>104775</xdr:colOff>
      <xdr:row>8</xdr:row>
      <xdr:rowOff>44450</xdr:rowOff>
    </xdr:from>
    <xdr:to>
      <xdr:col>15</xdr:col>
      <xdr:colOff>263525</xdr:colOff>
      <xdr:row>14</xdr:row>
      <xdr:rowOff>63500</xdr:rowOff>
    </xdr:to>
    <xdr:sp macro="" textlink="">
      <xdr:nvSpPr>
        <xdr:cNvPr id="7" name="textruta 1">
          <a:extLst>
            <a:ext uri="{FF2B5EF4-FFF2-40B4-BE49-F238E27FC236}">
              <a16:creationId xmlns:a16="http://schemas.microsoft.com/office/drawing/2014/main" id="{C36E6761-A543-1746-8DD0-5E44062EEA37}"/>
            </a:ext>
          </a:extLst>
        </xdr:cNvPr>
        <xdr:cNvSpPr txBox="1"/>
      </xdr:nvSpPr>
      <xdr:spPr>
        <a:xfrm>
          <a:off x="8359775" y="1733550"/>
          <a:ext cx="4286250" cy="137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Färgerna runt kolumnrubrikerna och runt värdena i lådagrammet är till för att hjälpa till att se vad som hör till samma behandling inom faktorn </a:t>
          </a:r>
          <a:r>
            <a:rPr lang="sv-SE" sz="1100" i="1"/>
            <a:t>kön</a:t>
          </a:r>
          <a:r>
            <a:rPr lang="sv-SE" sz="1100"/>
            <a:t>. Färgerna i cellerna med data och i lådorna i lådagrmmet är de som kommer från villkorsstyrd formatering här i Excel. I data är det lägsta värdet 0,018. Det har fått den starkast röda färgen. Det högsta värdet i data är 0,443 Villkorsstyrd formatering har gett det den starkast gröna färgen. Alla värden däremellan har en färg mellan dessa båda färger.</a:t>
          </a:r>
        </a:p>
      </xdr:txBody>
    </xdr:sp>
    <xdr:clientData/>
  </xdr:twoCellAnchor>
  <xdr:twoCellAnchor>
    <xdr:from>
      <xdr:col>1</xdr:col>
      <xdr:colOff>787400</xdr:colOff>
      <xdr:row>8</xdr:row>
      <xdr:rowOff>114300</xdr:rowOff>
    </xdr:from>
    <xdr:to>
      <xdr:col>5</xdr:col>
      <xdr:colOff>723900</xdr:colOff>
      <xdr:row>29</xdr:row>
      <xdr:rowOff>114300</xdr:rowOff>
    </xdr:to>
    <xdr:sp macro="" textlink="">
      <xdr:nvSpPr>
        <xdr:cNvPr id="8" name="Rektangel 7">
          <a:extLst>
            <a:ext uri="{FF2B5EF4-FFF2-40B4-BE49-F238E27FC236}">
              <a16:creationId xmlns:a16="http://schemas.microsoft.com/office/drawing/2014/main" id="{39527BC5-457F-984C-A70B-5E769BD25C4D}"/>
            </a:ext>
          </a:extLst>
        </xdr:cNvPr>
        <xdr:cNvSpPr/>
      </xdr:nvSpPr>
      <xdr:spPr>
        <a:xfrm>
          <a:off x="1612900" y="1803400"/>
          <a:ext cx="3238500" cy="4445000"/>
        </a:xfrm>
        <a:prstGeom prst="rect">
          <a:avLst/>
        </a:prstGeom>
        <a:noFill/>
        <a:ln w="38100">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5</xdr:col>
      <xdr:colOff>800100</xdr:colOff>
      <xdr:row>8</xdr:row>
      <xdr:rowOff>114300</xdr:rowOff>
    </xdr:from>
    <xdr:to>
      <xdr:col>9</xdr:col>
      <xdr:colOff>736600</xdr:colOff>
      <xdr:row>29</xdr:row>
      <xdr:rowOff>114300</xdr:rowOff>
    </xdr:to>
    <xdr:sp macro="" textlink="">
      <xdr:nvSpPr>
        <xdr:cNvPr id="9" name="Rektangel 8">
          <a:extLst>
            <a:ext uri="{FF2B5EF4-FFF2-40B4-BE49-F238E27FC236}">
              <a16:creationId xmlns:a16="http://schemas.microsoft.com/office/drawing/2014/main" id="{D5F2CEA3-5396-5041-9B3F-91CD65842F9A}"/>
            </a:ext>
          </a:extLst>
        </xdr:cNvPr>
        <xdr:cNvSpPr/>
      </xdr:nvSpPr>
      <xdr:spPr>
        <a:xfrm>
          <a:off x="4927600" y="1803400"/>
          <a:ext cx="3238500" cy="4445000"/>
        </a:xfrm>
        <a:prstGeom prst="rect">
          <a:avLst/>
        </a:prstGeom>
        <a:noFill/>
        <a:ln w="381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sv-SE" sz="1100"/>
        </a:p>
      </xdr:txBody>
    </xdr:sp>
    <xdr:clientData/>
  </xdr:twoCellAnchor>
  <xdr:twoCellAnchor>
    <xdr:from>
      <xdr:col>10</xdr:col>
      <xdr:colOff>88900</xdr:colOff>
      <xdr:row>15</xdr:row>
      <xdr:rowOff>12700</xdr:rowOff>
    </xdr:from>
    <xdr:to>
      <xdr:col>15</xdr:col>
      <xdr:colOff>431800</xdr:colOff>
      <xdr:row>23</xdr:row>
      <xdr:rowOff>114300</xdr:rowOff>
    </xdr:to>
    <xdr:sp macro="" textlink="">
      <xdr:nvSpPr>
        <xdr:cNvPr id="10" name="textruta 1">
          <a:extLst>
            <a:ext uri="{FF2B5EF4-FFF2-40B4-BE49-F238E27FC236}">
              <a16:creationId xmlns:a16="http://schemas.microsoft.com/office/drawing/2014/main" id="{72E3E15B-AA44-1145-BE4F-12C2CBAF9622}"/>
            </a:ext>
          </a:extLst>
        </xdr:cNvPr>
        <xdr:cNvSpPr txBox="1"/>
      </xdr:nvSpPr>
      <xdr:spPr>
        <a:xfrm>
          <a:off x="8343900" y="3276600"/>
          <a:ext cx="4470400" cy="1752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I lådagrammet ser vi att för båda behandlingarna i faktorn </a:t>
          </a:r>
          <a:r>
            <a:rPr lang="sv-SE" sz="1100" i="1"/>
            <a:t>kön</a:t>
          </a:r>
          <a:r>
            <a:rPr lang="sv-SE" sz="1100"/>
            <a:t>, så tycks det inte vara några effekter av experimetprocedurerna. I båda typerna</a:t>
          </a:r>
          <a:r>
            <a:rPr lang="sv-SE" sz="1100" baseline="0"/>
            <a:t> av kontroller (pk och n40) uppmåttes ungefär lika stor dödlighet inom de två nivåerna av kön. Vi ser också att </a:t>
          </a:r>
          <a:r>
            <a:rPr lang="sv-SE" sz="1100"/>
            <a:t>dödligheten bland hanar ökar när individtätheten ökar. Det samma gäller för honor, men de påverkas mer av ökad täthet. Det ser ut att finnas en interaktion mellan kön och individtäthet.</a:t>
          </a:r>
        </a:p>
        <a:p>
          <a:endParaRPr lang="sv-SE" sz="1100"/>
        </a:p>
        <a:p>
          <a:r>
            <a:rPr lang="sv-SE" sz="1100"/>
            <a:t>Vilka tolkningar vi ska göra angående hypoteser och förklaringsmodell får dock det statistiska testet på sista bladet visa.</a:t>
          </a:r>
        </a:p>
      </xdr:txBody>
    </xdr:sp>
    <xdr:clientData/>
  </xdr:twoCellAnchor>
  <xdr:twoCellAnchor>
    <xdr:from>
      <xdr:col>10</xdr:col>
      <xdr:colOff>88900</xdr:colOff>
      <xdr:row>24</xdr:row>
      <xdr:rowOff>57150</xdr:rowOff>
    </xdr:from>
    <xdr:to>
      <xdr:col>13</xdr:col>
      <xdr:colOff>787400</xdr:colOff>
      <xdr:row>30</xdr:row>
      <xdr:rowOff>19050</xdr:rowOff>
    </xdr:to>
    <xdr:sp macro="" textlink="">
      <xdr:nvSpPr>
        <xdr:cNvPr id="11" name="textruta 1">
          <a:extLst>
            <a:ext uri="{FF2B5EF4-FFF2-40B4-BE49-F238E27FC236}">
              <a16:creationId xmlns:a16="http://schemas.microsoft.com/office/drawing/2014/main" id="{A77D1FA8-402C-884A-A0EA-0440E9B578D3}"/>
            </a:ext>
          </a:extLst>
        </xdr:cNvPr>
        <xdr:cNvSpPr txBox="1"/>
      </xdr:nvSpPr>
      <xdr:spPr>
        <a:xfrm>
          <a:off x="8343900" y="5175250"/>
          <a:ext cx="3175000" cy="1181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De antaganden som ska vara uppfyllda för att göra variansanalys finns på sidan 158 i kursboken. Experimentet måste ha varit utfört så att data är oberoende inom och mellan prover. Att alla populationer har samma varians testar vi här med hjälp av Cochrans test.</a:t>
          </a:r>
        </a:p>
      </xdr:txBody>
    </xdr:sp>
    <xdr:clientData/>
  </xdr:twoCellAnchor>
  <xdr:twoCellAnchor>
    <xdr:from>
      <xdr:col>10</xdr:col>
      <xdr:colOff>139700</xdr:colOff>
      <xdr:row>43</xdr:row>
      <xdr:rowOff>165100</xdr:rowOff>
    </xdr:from>
    <xdr:to>
      <xdr:col>13</xdr:col>
      <xdr:colOff>609600</xdr:colOff>
      <xdr:row>47</xdr:row>
      <xdr:rowOff>76200</xdr:rowOff>
    </xdr:to>
    <xdr:sp macro="" textlink="">
      <xdr:nvSpPr>
        <xdr:cNvPr id="12" name="textruta 1">
          <a:extLst>
            <a:ext uri="{FF2B5EF4-FFF2-40B4-BE49-F238E27FC236}">
              <a16:creationId xmlns:a16="http://schemas.microsoft.com/office/drawing/2014/main" id="{4070A224-355A-E249-BCA2-599A0F6BB095}"/>
            </a:ext>
          </a:extLst>
        </xdr:cNvPr>
        <xdr:cNvSpPr txBox="1"/>
      </xdr:nvSpPr>
      <xdr:spPr>
        <a:xfrm>
          <a:off x="8394700" y="9207500"/>
          <a:ext cx="294640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Se </a:t>
          </a:r>
          <a:r>
            <a:rPr lang="sv-SE" sz="1100" i="1"/>
            <a:t>Cochran.xls</a:t>
          </a:r>
          <a:r>
            <a:rPr lang="sv-SE" sz="1100"/>
            <a:t>, för metod och för kritiska värden för </a:t>
          </a:r>
          <a:r>
            <a:rPr lang="sv-SE" sz="1100" i="1"/>
            <a:t>C</a:t>
          </a:r>
          <a:r>
            <a:rPr lang="sv-SE" sz="1100"/>
            <a:t>. Filen kan hämtas från webbsidan </a:t>
          </a:r>
          <a:r>
            <a:rPr lang="sv-SE" sz="1100" i="1"/>
            <a:t>Tabeller</a:t>
          </a:r>
          <a:r>
            <a:rPr lang="sv-SE" sz="1100"/>
            <a:t> i undervisningsmaterialet. Dubbelklicka på värdet för </a:t>
          </a:r>
          <a:r>
            <a:rPr lang="sv-SE" sz="1100" i="1"/>
            <a:t>C</a:t>
          </a:r>
          <a:r>
            <a:rPr lang="sv-SE" sz="1100"/>
            <a:t> för att se hur det har beräknats.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12700</xdr:colOff>
      <xdr:row>11</xdr:row>
      <xdr:rowOff>88900</xdr:rowOff>
    </xdr:from>
    <xdr:to>
      <xdr:col>24</xdr:col>
      <xdr:colOff>431800</xdr:colOff>
      <xdr:row>15</xdr:row>
      <xdr:rowOff>127000</xdr:rowOff>
    </xdr:to>
    <xdr:sp macro="" textlink="">
      <xdr:nvSpPr>
        <xdr:cNvPr id="2" name="textruta 1">
          <a:extLst>
            <a:ext uri="{FF2B5EF4-FFF2-40B4-BE49-F238E27FC236}">
              <a16:creationId xmlns:a16="http://schemas.microsoft.com/office/drawing/2014/main" id="{BDF17272-6B27-4C4C-988A-89FF3A610792}"/>
            </a:ext>
          </a:extLst>
        </xdr:cNvPr>
        <xdr:cNvSpPr txBox="1"/>
      </xdr:nvSpPr>
      <xdr:spPr>
        <a:xfrm>
          <a:off x="14046200" y="2552700"/>
          <a:ext cx="6197600" cy="85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5 sample points.</a:t>
          </a:r>
        </a:p>
      </xdr:txBody>
    </xdr:sp>
    <xdr:clientData/>
  </xdr:twoCellAnchor>
  <xdr:twoCellAnchor editAs="oneCell">
    <xdr:from>
      <xdr:col>0</xdr:col>
      <xdr:colOff>406400</xdr:colOff>
      <xdr:row>8</xdr:row>
      <xdr:rowOff>101600</xdr:rowOff>
    </xdr:from>
    <xdr:to>
      <xdr:col>9</xdr:col>
      <xdr:colOff>38100</xdr:colOff>
      <xdr:row>32</xdr:row>
      <xdr:rowOff>76200</xdr:rowOff>
    </xdr:to>
    <xdr:pic>
      <xdr:nvPicPr>
        <xdr:cNvPr id="3" name="Bildobjekt 2">
          <a:extLst>
            <a:ext uri="{FF2B5EF4-FFF2-40B4-BE49-F238E27FC236}">
              <a16:creationId xmlns:a16="http://schemas.microsoft.com/office/drawing/2014/main" id="{EC4327D7-F392-3040-A5F9-C59D9469F89C}"/>
            </a:ext>
          </a:extLst>
        </xdr:cNvPr>
        <xdr:cNvPicPr>
          <a:picLocks noChangeAspect="1"/>
        </xdr:cNvPicPr>
      </xdr:nvPicPr>
      <xdr:blipFill rotWithShape="1">
        <a:blip xmlns:r="http://schemas.openxmlformats.org/officeDocument/2006/relationships" r:embed="rId1"/>
        <a:srcRect l="12667" t="10182" r="6933" b="20000"/>
        <a:stretch/>
      </xdr:blipFill>
      <xdr:spPr>
        <a:xfrm>
          <a:off x="406400" y="1930400"/>
          <a:ext cx="7658100" cy="4876800"/>
        </a:xfrm>
        <a:prstGeom prst="rect">
          <a:avLst/>
        </a:prstGeom>
        <a:solidFill>
          <a:schemeClr val="lt1"/>
        </a:solidFill>
      </xdr:spPr>
    </xdr:pic>
    <xdr:clientData/>
  </xdr:twoCellAnchor>
  <xdr:twoCellAnchor>
    <xdr:from>
      <xdr:col>3</xdr:col>
      <xdr:colOff>101600</xdr:colOff>
      <xdr:row>8</xdr:row>
      <xdr:rowOff>139809</xdr:rowOff>
    </xdr:from>
    <xdr:to>
      <xdr:col>5</xdr:col>
      <xdr:colOff>25400</xdr:colOff>
      <xdr:row>30</xdr:row>
      <xdr:rowOff>133350</xdr:rowOff>
    </xdr:to>
    <xdr:sp macro="" textlink="">
      <xdr:nvSpPr>
        <xdr:cNvPr id="5" name="Rektangel 4">
          <a:extLst>
            <a:ext uri="{FF2B5EF4-FFF2-40B4-BE49-F238E27FC236}">
              <a16:creationId xmlns:a16="http://schemas.microsoft.com/office/drawing/2014/main" id="{80632A13-AAF5-9D44-B161-C763EA43E74E}"/>
            </a:ext>
          </a:extLst>
        </xdr:cNvPr>
        <xdr:cNvSpPr/>
      </xdr:nvSpPr>
      <xdr:spPr>
        <a:xfrm>
          <a:off x="3175000" y="1968609"/>
          <a:ext cx="1574800" cy="4489341"/>
        </a:xfrm>
        <a:prstGeom prst="rect">
          <a:avLst/>
        </a:prstGeom>
        <a:noFill/>
        <a:ln w="25400">
          <a:solidFill>
            <a:srgbClr val="00FDFF"/>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a:defRPr>
              <a:solidFill>
                <a:schemeClr val="lt1"/>
              </a:solidFill>
              <a:latin typeface="+mn-lt"/>
              <a:ea typeface="+mn-ea"/>
              <a:cs typeface="+mn-cs"/>
            </a:defRPr>
          </a:lvl1pPr>
          <a:lvl2pPr>
            <a:defRPr>
              <a:solidFill>
                <a:schemeClr val="lt1"/>
              </a:solidFill>
              <a:latin typeface="+mn-lt"/>
              <a:ea typeface="+mn-ea"/>
              <a:cs typeface="+mn-cs"/>
            </a:defRPr>
          </a:lvl2pPr>
          <a:lvl3pPr>
            <a:defRPr>
              <a:solidFill>
                <a:schemeClr val="lt1"/>
              </a:solidFill>
              <a:latin typeface="+mn-lt"/>
              <a:ea typeface="+mn-ea"/>
              <a:cs typeface="+mn-cs"/>
            </a:defRPr>
          </a:lvl3pPr>
          <a:lvl4pPr>
            <a:defRPr>
              <a:solidFill>
                <a:schemeClr val="lt1"/>
              </a:solidFill>
              <a:latin typeface="+mn-lt"/>
              <a:ea typeface="+mn-ea"/>
              <a:cs typeface="+mn-cs"/>
            </a:defRPr>
          </a:lvl4pPr>
          <a:lvl5pPr>
            <a:defRPr>
              <a:solidFill>
                <a:schemeClr val="lt1"/>
              </a:solidFill>
              <a:latin typeface="+mn-lt"/>
              <a:ea typeface="+mn-ea"/>
              <a:cs typeface="+mn-cs"/>
            </a:defRPr>
          </a:lvl5pPr>
          <a:lvl6pPr>
            <a:defRPr>
              <a:solidFill>
                <a:schemeClr val="lt1"/>
              </a:solidFill>
              <a:latin typeface="+mn-lt"/>
              <a:ea typeface="+mn-ea"/>
              <a:cs typeface="+mn-cs"/>
            </a:defRPr>
          </a:lvl6pPr>
          <a:lvl7pPr>
            <a:defRPr>
              <a:solidFill>
                <a:schemeClr val="lt1"/>
              </a:solidFill>
              <a:latin typeface="+mn-lt"/>
              <a:ea typeface="+mn-ea"/>
              <a:cs typeface="+mn-cs"/>
            </a:defRPr>
          </a:lvl7pPr>
          <a:lvl8pPr>
            <a:defRPr>
              <a:solidFill>
                <a:schemeClr val="lt1"/>
              </a:solidFill>
              <a:latin typeface="+mn-lt"/>
              <a:ea typeface="+mn-ea"/>
              <a:cs typeface="+mn-cs"/>
            </a:defRPr>
          </a:lvl8pPr>
          <a:lvl9pPr>
            <a:defRPr>
              <a:solidFill>
                <a:schemeClr val="lt1"/>
              </a:solidFill>
              <a:latin typeface="+mn-lt"/>
              <a:ea typeface="+mn-ea"/>
              <a:cs typeface="+mn-cs"/>
            </a:defRPr>
          </a:lvl9pPr>
        </a:lstStyle>
        <a:p>
          <a:pPr algn="l"/>
          <a:endParaRPr lang="sv-SE" sz="1100"/>
        </a:p>
      </xdr:txBody>
    </xdr:sp>
    <xdr:clientData/>
  </xdr:twoCellAnchor>
  <xdr:twoCellAnchor>
    <xdr:from>
      <xdr:col>1</xdr:col>
      <xdr:colOff>114300</xdr:colOff>
      <xdr:row>8</xdr:row>
      <xdr:rowOff>139809</xdr:rowOff>
    </xdr:from>
    <xdr:to>
      <xdr:col>3</xdr:col>
      <xdr:colOff>38100</xdr:colOff>
      <xdr:row>30</xdr:row>
      <xdr:rowOff>133350</xdr:rowOff>
    </xdr:to>
    <xdr:sp macro="" textlink="">
      <xdr:nvSpPr>
        <xdr:cNvPr id="6" name="Rektangel 5">
          <a:extLst>
            <a:ext uri="{FF2B5EF4-FFF2-40B4-BE49-F238E27FC236}">
              <a16:creationId xmlns:a16="http://schemas.microsoft.com/office/drawing/2014/main" id="{3BFEC0A9-6C74-9B48-8E3D-AC2495DBCDEC}"/>
            </a:ext>
          </a:extLst>
        </xdr:cNvPr>
        <xdr:cNvSpPr/>
      </xdr:nvSpPr>
      <xdr:spPr>
        <a:xfrm>
          <a:off x="1536700" y="1968609"/>
          <a:ext cx="1574800" cy="4489341"/>
        </a:xfrm>
        <a:prstGeom prst="rect">
          <a:avLst/>
        </a:prstGeom>
        <a:noFill/>
        <a:ln w="2540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a:defRPr>
              <a:solidFill>
                <a:schemeClr val="lt1"/>
              </a:solidFill>
              <a:latin typeface="+mn-lt"/>
              <a:ea typeface="+mn-ea"/>
              <a:cs typeface="+mn-cs"/>
            </a:defRPr>
          </a:lvl1pPr>
          <a:lvl2pPr>
            <a:defRPr>
              <a:solidFill>
                <a:schemeClr val="lt1"/>
              </a:solidFill>
              <a:latin typeface="+mn-lt"/>
              <a:ea typeface="+mn-ea"/>
              <a:cs typeface="+mn-cs"/>
            </a:defRPr>
          </a:lvl2pPr>
          <a:lvl3pPr>
            <a:defRPr>
              <a:solidFill>
                <a:schemeClr val="lt1"/>
              </a:solidFill>
              <a:latin typeface="+mn-lt"/>
              <a:ea typeface="+mn-ea"/>
              <a:cs typeface="+mn-cs"/>
            </a:defRPr>
          </a:lvl3pPr>
          <a:lvl4pPr>
            <a:defRPr>
              <a:solidFill>
                <a:schemeClr val="lt1"/>
              </a:solidFill>
              <a:latin typeface="+mn-lt"/>
              <a:ea typeface="+mn-ea"/>
              <a:cs typeface="+mn-cs"/>
            </a:defRPr>
          </a:lvl4pPr>
          <a:lvl5pPr>
            <a:defRPr>
              <a:solidFill>
                <a:schemeClr val="lt1"/>
              </a:solidFill>
              <a:latin typeface="+mn-lt"/>
              <a:ea typeface="+mn-ea"/>
              <a:cs typeface="+mn-cs"/>
            </a:defRPr>
          </a:lvl5pPr>
          <a:lvl6pPr>
            <a:defRPr>
              <a:solidFill>
                <a:schemeClr val="lt1"/>
              </a:solidFill>
              <a:latin typeface="+mn-lt"/>
              <a:ea typeface="+mn-ea"/>
              <a:cs typeface="+mn-cs"/>
            </a:defRPr>
          </a:lvl6pPr>
          <a:lvl7pPr>
            <a:defRPr>
              <a:solidFill>
                <a:schemeClr val="lt1"/>
              </a:solidFill>
              <a:latin typeface="+mn-lt"/>
              <a:ea typeface="+mn-ea"/>
              <a:cs typeface="+mn-cs"/>
            </a:defRPr>
          </a:lvl7pPr>
          <a:lvl8pPr>
            <a:defRPr>
              <a:solidFill>
                <a:schemeClr val="lt1"/>
              </a:solidFill>
              <a:latin typeface="+mn-lt"/>
              <a:ea typeface="+mn-ea"/>
              <a:cs typeface="+mn-cs"/>
            </a:defRPr>
          </a:lvl8pPr>
          <a:lvl9pPr>
            <a:defRPr>
              <a:solidFill>
                <a:schemeClr val="lt1"/>
              </a:solidFill>
              <a:latin typeface="+mn-lt"/>
              <a:ea typeface="+mn-ea"/>
              <a:cs typeface="+mn-cs"/>
            </a:defRPr>
          </a:lvl9pPr>
        </a:lstStyle>
        <a:p>
          <a:pPr algn="l"/>
          <a:endParaRPr lang="sv-SE" sz="1100"/>
        </a:p>
      </xdr:txBody>
    </xdr:sp>
    <xdr:clientData/>
  </xdr:twoCellAnchor>
  <xdr:twoCellAnchor>
    <xdr:from>
      <xdr:col>5</xdr:col>
      <xdr:colOff>88900</xdr:colOff>
      <xdr:row>8</xdr:row>
      <xdr:rowOff>139809</xdr:rowOff>
    </xdr:from>
    <xdr:to>
      <xdr:col>7</xdr:col>
      <xdr:colOff>12700</xdr:colOff>
      <xdr:row>30</xdr:row>
      <xdr:rowOff>133350</xdr:rowOff>
    </xdr:to>
    <xdr:sp macro="" textlink="">
      <xdr:nvSpPr>
        <xdr:cNvPr id="7" name="Rektangel 6">
          <a:extLst>
            <a:ext uri="{FF2B5EF4-FFF2-40B4-BE49-F238E27FC236}">
              <a16:creationId xmlns:a16="http://schemas.microsoft.com/office/drawing/2014/main" id="{1F5BEDF4-D942-5242-AC9F-52D80AF4C692}"/>
            </a:ext>
          </a:extLst>
        </xdr:cNvPr>
        <xdr:cNvSpPr/>
      </xdr:nvSpPr>
      <xdr:spPr>
        <a:xfrm>
          <a:off x="4813300" y="1968609"/>
          <a:ext cx="1574800" cy="4489341"/>
        </a:xfrm>
        <a:prstGeom prst="rect">
          <a:avLst/>
        </a:prstGeom>
        <a:noFill/>
        <a:ln w="25400">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a:defRPr>
              <a:solidFill>
                <a:schemeClr val="lt1"/>
              </a:solidFill>
              <a:latin typeface="+mn-lt"/>
              <a:ea typeface="+mn-ea"/>
              <a:cs typeface="+mn-cs"/>
            </a:defRPr>
          </a:lvl1pPr>
          <a:lvl2pPr>
            <a:defRPr>
              <a:solidFill>
                <a:schemeClr val="lt1"/>
              </a:solidFill>
              <a:latin typeface="+mn-lt"/>
              <a:ea typeface="+mn-ea"/>
              <a:cs typeface="+mn-cs"/>
            </a:defRPr>
          </a:lvl2pPr>
          <a:lvl3pPr>
            <a:defRPr>
              <a:solidFill>
                <a:schemeClr val="lt1"/>
              </a:solidFill>
              <a:latin typeface="+mn-lt"/>
              <a:ea typeface="+mn-ea"/>
              <a:cs typeface="+mn-cs"/>
            </a:defRPr>
          </a:lvl3pPr>
          <a:lvl4pPr>
            <a:defRPr>
              <a:solidFill>
                <a:schemeClr val="lt1"/>
              </a:solidFill>
              <a:latin typeface="+mn-lt"/>
              <a:ea typeface="+mn-ea"/>
              <a:cs typeface="+mn-cs"/>
            </a:defRPr>
          </a:lvl4pPr>
          <a:lvl5pPr>
            <a:defRPr>
              <a:solidFill>
                <a:schemeClr val="lt1"/>
              </a:solidFill>
              <a:latin typeface="+mn-lt"/>
              <a:ea typeface="+mn-ea"/>
              <a:cs typeface="+mn-cs"/>
            </a:defRPr>
          </a:lvl5pPr>
          <a:lvl6pPr>
            <a:defRPr>
              <a:solidFill>
                <a:schemeClr val="lt1"/>
              </a:solidFill>
              <a:latin typeface="+mn-lt"/>
              <a:ea typeface="+mn-ea"/>
              <a:cs typeface="+mn-cs"/>
            </a:defRPr>
          </a:lvl6pPr>
          <a:lvl7pPr>
            <a:defRPr>
              <a:solidFill>
                <a:schemeClr val="lt1"/>
              </a:solidFill>
              <a:latin typeface="+mn-lt"/>
              <a:ea typeface="+mn-ea"/>
              <a:cs typeface="+mn-cs"/>
            </a:defRPr>
          </a:lvl7pPr>
          <a:lvl8pPr>
            <a:defRPr>
              <a:solidFill>
                <a:schemeClr val="lt1"/>
              </a:solidFill>
              <a:latin typeface="+mn-lt"/>
              <a:ea typeface="+mn-ea"/>
              <a:cs typeface="+mn-cs"/>
            </a:defRPr>
          </a:lvl8pPr>
          <a:lvl9pPr>
            <a:defRPr>
              <a:solidFill>
                <a:schemeClr val="lt1"/>
              </a:solidFill>
              <a:latin typeface="+mn-lt"/>
              <a:ea typeface="+mn-ea"/>
              <a:cs typeface="+mn-cs"/>
            </a:defRPr>
          </a:lvl9pPr>
        </a:lstStyle>
        <a:p>
          <a:pPr algn="l"/>
          <a:endParaRPr lang="sv-SE" sz="1100"/>
        </a:p>
      </xdr:txBody>
    </xdr:sp>
    <xdr:clientData/>
  </xdr:twoCellAnchor>
  <xdr:twoCellAnchor>
    <xdr:from>
      <xdr:col>7</xdr:col>
      <xdr:colOff>88900</xdr:colOff>
      <xdr:row>8</xdr:row>
      <xdr:rowOff>139700</xdr:rowOff>
    </xdr:from>
    <xdr:to>
      <xdr:col>9</xdr:col>
      <xdr:colOff>12700</xdr:colOff>
      <xdr:row>30</xdr:row>
      <xdr:rowOff>139700</xdr:rowOff>
    </xdr:to>
    <xdr:sp macro="" textlink="">
      <xdr:nvSpPr>
        <xdr:cNvPr id="8" name="Rektangel 7">
          <a:extLst>
            <a:ext uri="{FF2B5EF4-FFF2-40B4-BE49-F238E27FC236}">
              <a16:creationId xmlns:a16="http://schemas.microsoft.com/office/drawing/2014/main" id="{12AF3382-33BB-EB43-A91B-2657800CB2C5}"/>
            </a:ext>
          </a:extLst>
        </xdr:cNvPr>
        <xdr:cNvSpPr/>
      </xdr:nvSpPr>
      <xdr:spPr>
        <a:xfrm>
          <a:off x="6464300" y="1968500"/>
          <a:ext cx="1574800" cy="4495800"/>
        </a:xfrm>
        <a:prstGeom prst="rect">
          <a:avLst/>
        </a:prstGeom>
        <a:noFill/>
        <a:ln w="25400">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lvl1pPr>
            <a:defRPr>
              <a:solidFill>
                <a:schemeClr val="lt1"/>
              </a:solidFill>
              <a:latin typeface="+mn-lt"/>
              <a:ea typeface="+mn-ea"/>
              <a:cs typeface="+mn-cs"/>
            </a:defRPr>
          </a:lvl1pPr>
          <a:lvl2pPr>
            <a:defRPr>
              <a:solidFill>
                <a:schemeClr val="lt1"/>
              </a:solidFill>
              <a:latin typeface="+mn-lt"/>
              <a:ea typeface="+mn-ea"/>
              <a:cs typeface="+mn-cs"/>
            </a:defRPr>
          </a:lvl2pPr>
          <a:lvl3pPr>
            <a:defRPr>
              <a:solidFill>
                <a:schemeClr val="lt1"/>
              </a:solidFill>
              <a:latin typeface="+mn-lt"/>
              <a:ea typeface="+mn-ea"/>
              <a:cs typeface="+mn-cs"/>
            </a:defRPr>
          </a:lvl3pPr>
          <a:lvl4pPr>
            <a:defRPr>
              <a:solidFill>
                <a:schemeClr val="lt1"/>
              </a:solidFill>
              <a:latin typeface="+mn-lt"/>
              <a:ea typeface="+mn-ea"/>
              <a:cs typeface="+mn-cs"/>
            </a:defRPr>
          </a:lvl4pPr>
          <a:lvl5pPr>
            <a:defRPr>
              <a:solidFill>
                <a:schemeClr val="lt1"/>
              </a:solidFill>
              <a:latin typeface="+mn-lt"/>
              <a:ea typeface="+mn-ea"/>
              <a:cs typeface="+mn-cs"/>
            </a:defRPr>
          </a:lvl5pPr>
          <a:lvl6pPr>
            <a:defRPr>
              <a:solidFill>
                <a:schemeClr val="lt1"/>
              </a:solidFill>
              <a:latin typeface="+mn-lt"/>
              <a:ea typeface="+mn-ea"/>
              <a:cs typeface="+mn-cs"/>
            </a:defRPr>
          </a:lvl6pPr>
          <a:lvl7pPr>
            <a:defRPr>
              <a:solidFill>
                <a:schemeClr val="lt1"/>
              </a:solidFill>
              <a:latin typeface="+mn-lt"/>
              <a:ea typeface="+mn-ea"/>
              <a:cs typeface="+mn-cs"/>
            </a:defRPr>
          </a:lvl7pPr>
          <a:lvl8pPr>
            <a:defRPr>
              <a:solidFill>
                <a:schemeClr val="lt1"/>
              </a:solidFill>
              <a:latin typeface="+mn-lt"/>
              <a:ea typeface="+mn-ea"/>
              <a:cs typeface="+mn-cs"/>
            </a:defRPr>
          </a:lvl8pPr>
          <a:lvl9pPr>
            <a:defRPr>
              <a:solidFill>
                <a:schemeClr val="lt1"/>
              </a:solidFill>
              <a:latin typeface="+mn-lt"/>
              <a:ea typeface="+mn-ea"/>
              <a:cs typeface="+mn-cs"/>
            </a:defRPr>
          </a:lvl9pPr>
        </a:lstStyle>
        <a:p>
          <a:pPr algn="l"/>
          <a:endParaRPr lang="sv-SE" sz="1100"/>
        </a:p>
      </xdr:txBody>
    </xdr:sp>
    <xdr:clientData/>
  </xdr:twoCellAnchor>
  <xdr:twoCellAnchor>
    <xdr:from>
      <xdr:col>9</xdr:col>
      <xdr:colOff>120650</xdr:colOff>
      <xdr:row>23</xdr:row>
      <xdr:rowOff>31750</xdr:rowOff>
    </xdr:from>
    <xdr:to>
      <xdr:col>14</xdr:col>
      <xdr:colOff>19050</xdr:colOff>
      <xdr:row>28</xdr:row>
      <xdr:rowOff>177800</xdr:rowOff>
    </xdr:to>
    <xdr:sp macro="" textlink="">
      <xdr:nvSpPr>
        <xdr:cNvPr id="9" name="textruta 1">
          <a:extLst>
            <a:ext uri="{FF2B5EF4-FFF2-40B4-BE49-F238E27FC236}">
              <a16:creationId xmlns:a16="http://schemas.microsoft.com/office/drawing/2014/main" id="{602554AD-BEDA-A547-9C09-DA0A07840D87}"/>
            </a:ext>
          </a:extLst>
        </xdr:cNvPr>
        <xdr:cNvSpPr txBox="1"/>
      </xdr:nvSpPr>
      <xdr:spPr>
        <a:xfrm>
          <a:off x="8147050" y="4933950"/>
          <a:ext cx="4025900"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I lådagrammet ser vi att dödligheten är större för honor än hanar, förutom när</a:t>
          </a:r>
          <a:r>
            <a:rPr lang="sv-SE" sz="1100" baseline="0"/>
            <a:t> </a:t>
          </a:r>
          <a:r>
            <a:rPr lang="sv-SE" sz="1100"/>
            <a:t>individtätheten är låg. Det finns en interaktion mellan </a:t>
          </a:r>
          <a:r>
            <a:rPr lang="sv-SE" sz="1100" i="1"/>
            <a:t>individtäthet</a:t>
          </a:r>
          <a:r>
            <a:rPr lang="sv-SE" sz="1100"/>
            <a:t> och </a:t>
          </a:r>
          <a:r>
            <a:rPr lang="sv-SE" sz="1100" i="1"/>
            <a:t>kön</a:t>
          </a:r>
          <a:r>
            <a:rPr lang="sv-SE" sz="1100"/>
            <a:t>.</a:t>
          </a:r>
        </a:p>
        <a:p>
          <a:endParaRPr lang="sv-SE" sz="1100"/>
        </a:p>
        <a:p>
          <a:r>
            <a:rPr lang="sv-SE" sz="1100"/>
            <a:t>Vilka tolkningar vi ska göra angående hypoteser och förklaringsmodell får dock det statistiska testet på sista bladet visa.</a:t>
          </a:r>
        </a:p>
        <a:p>
          <a:endParaRPr lang="sv-SE" sz="1100"/>
        </a:p>
      </xdr:txBody>
    </xdr:sp>
    <xdr:clientData/>
  </xdr:twoCellAnchor>
  <xdr:twoCellAnchor>
    <xdr:from>
      <xdr:col>9</xdr:col>
      <xdr:colOff>142875</xdr:colOff>
      <xdr:row>1</xdr:row>
      <xdr:rowOff>298450</xdr:rowOff>
    </xdr:from>
    <xdr:to>
      <xdr:col>13</xdr:col>
      <xdr:colOff>9525</xdr:colOff>
      <xdr:row>6</xdr:row>
      <xdr:rowOff>184150</xdr:rowOff>
    </xdr:to>
    <xdr:sp macro="" textlink="">
      <xdr:nvSpPr>
        <xdr:cNvPr id="10" name="textruta 1">
          <a:extLst>
            <a:ext uri="{FF2B5EF4-FFF2-40B4-BE49-F238E27FC236}">
              <a16:creationId xmlns:a16="http://schemas.microsoft.com/office/drawing/2014/main" id="{E12E4EA4-71AB-1F43-9517-AE3CB0A388E1}"/>
            </a:ext>
          </a:extLst>
        </xdr:cNvPr>
        <xdr:cNvSpPr txBox="1"/>
      </xdr:nvSpPr>
      <xdr:spPr>
        <a:xfrm>
          <a:off x="8169275" y="501650"/>
          <a:ext cx="3168650" cy="1079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pk = procedurkontroll</a:t>
          </a:r>
        </a:p>
        <a:p>
          <a:r>
            <a:rPr lang="sv-SE" sz="1100"/>
            <a:t>r24 = reduktion till tätheten 24 ind. / 100 m^2 </a:t>
          </a:r>
        </a:p>
        <a:p>
          <a:r>
            <a:rPr lang="sv-SE" sz="1100"/>
            <a:t>r32 = reduktion till tätheten 32 ind. / 100 m^2 </a:t>
          </a:r>
        </a:p>
        <a:p>
          <a:r>
            <a:rPr lang="sv-SE" sz="1100"/>
            <a:t>n40 = naturlig individtäthet</a:t>
          </a:r>
        </a:p>
        <a:p>
          <a:r>
            <a:rPr lang="sv-SE" sz="1100"/>
            <a:t>m = hanar</a:t>
          </a:r>
        </a:p>
        <a:p>
          <a:r>
            <a:rPr lang="sv-SE" sz="1100"/>
            <a:t>f = honor</a:t>
          </a:r>
        </a:p>
      </xdr:txBody>
    </xdr:sp>
    <xdr:clientData/>
  </xdr:twoCellAnchor>
  <xdr:twoCellAnchor>
    <xdr:from>
      <xdr:col>9</xdr:col>
      <xdr:colOff>139700</xdr:colOff>
      <xdr:row>7</xdr:row>
      <xdr:rowOff>152400</xdr:rowOff>
    </xdr:from>
    <xdr:to>
      <xdr:col>13</xdr:col>
      <xdr:colOff>723900</xdr:colOff>
      <xdr:row>15</xdr:row>
      <xdr:rowOff>114300</xdr:rowOff>
    </xdr:to>
    <xdr:sp macro="" textlink="">
      <xdr:nvSpPr>
        <xdr:cNvPr id="11" name="textruta 10">
          <a:extLst>
            <a:ext uri="{FF2B5EF4-FFF2-40B4-BE49-F238E27FC236}">
              <a16:creationId xmlns:a16="http://schemas.microsoft.com/office/drawing/2014/main" id="{F2C8E03F-ABEF-1C47-8560-C0962417F0B2}"/>
            </a:ext>
          </a:extLst>
        </xdr:cNvPr>
        <xdr:cNvSpPr txBox="1"/>
      </xdr:nvSpPr>
      <xdr:spPr>
        <a:xfrm>
          <a:off x="8166100" y="1765300"/>
          <a:ext cx="3886200" cy="1625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Färgerna runt kolumnrubrikerna och runt värdena i lådagrammet är till för att hjälpa till att se vad som hör till samma behandling inom faktorn </a:t>
          </a:r>
          <a:r>
            <a:rPr lang="sv-SE" sz="1100" i="1"/>
            <a:t>individtäthet</a:t>
          </a:r>
          <a:r>
            <a:rPr lang="sv-SE" sz="1100"/>
            <a:t>. Färgerna i cellerna med data och i lådorna i lådagrmmet är de som kommer från villkorsstyrd formatering här i Excel. I data är det lägsta värdet 0,018. Det har fått den starkast röda färgen. Det högsta värdet i data är 0,443 Villkorsstyrd formatering har gett det den starkast gröna färgen. Alla värden däremellan har en färg mellan dessa båda färger.</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14</xdr:row>
      <xdr:rowOff>0</xdr:rowOff>
    </xdr:from>
    <xdr:to>
      <xdr:col>5</xdr:col>
      <xdr:colOff>446469</xdr:colOff>
      <xdr:row>25</xdr:row>
      <xdr:rowOff>76200</xdr:rowOff>
    </xdr:to>
    <xdr:pic>
      <xdr:nvPicPr>
        <xdr:cNvPr id="2" name="Bildobjekt 1">
          <a:extLst>
            <a:ext uri="{FF2B5EF4-FFF2-40B4-BE49-F238E27FC236}">
              <a16:creationId xmlns:a16="http://schemas.microsoft.com/office/drawing/2014/main" id="{1C57EE08-217E-004C-9A01-BA652CC13F15}"/>
            </a:ext>
          </a:extLst>
        </xdr:cNvPr>
        <xdr:cNvPicPr>
          <a:picLocks noChangeAspect="1"/>
        </xdr:cNvPicPr>
      </xdr:nvPicPr>
      <xdr:blipFill>
        <a:blip xmlns:r="http://schemas.openxmlformats.org/officeDocument/2006/relationships" r:embed="rId1"/>
        <a:stretch>
          <a:fillRect/>
        </a:stretch>
      </xdr:blipFill>
      <xdr:spPr>
        <a:xfrm>
          <a:off x="0" y="3073400"/>
          <a:ext cx="4573969" cy="2336800"/>
        </a:xfrm>
        <a:prstGeom prst="rect">
          <a:avLst/>
        </a:prstGeom>
      </xdr:spPr>
    </xdr:pic>
    <xdr:clientData/>
  </xdr:twoCellAnchor>
  <xdr:twoCellAnchor>
    <xdr:from>
      <xdr:col>10</xdr:col>
      <xdr:colOff>914400</xdr:colOff>
      <xdr:row>32</xdr:row>
      <xdr:rowOff>127000</xdr:rowOff>
    </xdr:from>
    <xdr:to>
      <xdr:col>12</xdr:col>
      <xdr:colOff>431800</xdr:colOff>
      <xdr:row>35</xdr:row>
      <xdr:rowOff>88900</xdr:rowOff>
    </xdr:to>
    <xdr:sp macro="" textlink="">
      <xdr:nvSpPr>
        <xdr:cNvPr id="3" name="textruta 2">
          <a:extLst>
            <a:ext uri="{FF2B5EF4-FFF2-40B4-BE49-F238E27FC236}">
              <a16:creationId xmlns:a16="http://schemas.microsoft.com/office/drawing/2014/main" id="{5A61CBF3-B1F5-9941-8795-3D846F7B70A2}"/>
            </a:ext>
          </a:extLst>
        </xdr:cNvPr>
        <xdr:cNvSpPr txBox="1"/>
      </xdr:nvSpPr>
      <xdr:spPr>
        <a:xfrm>
          <a:off x="10858500" y="6972300"/>
          <a:ext cx="2209800" cy="584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Signifikant interaktion mellan faktorerna </a:t>
          </a:r>
          <a:r>
            <a:rPr lang="sv-SE" sz="1100" i="1"/>
            <a:t>kön</a:t>
          </a:r>
          <a:r>
            <a:rPr lang="sv-SE" sz="1100"/>
            <a:t> och </a:t>
          </a:r>
          <a:r>
            <a:rPr lang="sv-SE" sz="1100" i="1"/>
            <a:t>individtäthet</a:t>
          </a:r>
          <a:r>
            <a:rPr lang="sv-SE" sz="1100"/>
            <a:t>.</a:t>
          </a:r>
        </a:p>
        <a:p>
          <a:endParaRPr lang="sv-SE" sz="1100"/>
        </a:p>
      </xdr:txBody>
    </xdr:sp>
    <xdr:clientData/>
  </xdr:twoCellAnchor>
  <xdr:twoCellAnchor>
    <xdr:from>
      <xdr:col>11</xdr:col>
      <xdr:colOff>660400</xdr:colOff>
      <xdr:row>29</xdr:row>
      <xdr:rowOff>15555</xdr:rowOff>
    </xdr:from>
    <xdr:to>
      <xdr:col>11</xdr:col>
      <xdr:colOff>660400</xdr:colOff>
      <xdr:row>32</xdr:row>
      <xdr:rowOff>142555</xdr:rowOff>
    </xdr:to>
    <xdr:cxnSp macro="">
      <xdr:nvCxnSpPr>
        <xdr:cNvPr id="5" name="Rak pil 4">
          <a:extLst>
            <a:ext uri="{FF2B5EF4-FFF2-40B4-BE49-F238E27FC236}">
              <a16:creationId xmlns:a16="http://schemas.microsoft.com/office/drawing/2014/main" id="{AC3EE66D-7A54-DF4E-9FBC-36404E896542}"/>
            </a:ext>
          </a:extLst>
        </xdr:cNvPr>
        <xdr:cNvCxnSpPr/>
      </xdr:nvCxnSpPr>
      <xdr:spPr>
        <a:xfrm>
          <a:off x="11962416" y="6267105"/>
          <a:ext cx="0" cy="76692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18</xdr:col>
      <xdr:colOff>152400</xdr:colOff>
      <xdr:row>15</xdr:row>
      <xdr:rowOff>0</xdr:rowOff>
    </xdr:from>
    <xdr:to>
      <xdr:col>21</xdr:col>
      <xdr:colOff>394195</xdr:colOff>
      <xdr:row>29</xdr:row>
      <xdr:rowOff>0</xdr:rowOff>
    </xdr:to>
    <xdr:pic>
      <xdr:nvPicPr>
        <xdr:cNvPr id="8" name="Bildobjekt 7">
          <a:extLst>
            <a:ext uri="{FF2B5EF4-FFF2-40B4-BE49-F238E27FC236}">
              <a16:creationId xmlns:a16="http://schemas.microsoft.com/office/drawing/2014/main" id="{C26D0085-9069-AD45-AF46-C977E2BAA90D}"/>
            </a:ext>
          </a:extLst>
        </xdr:cNvPr>
        <xdr:cNvPicPr>
          <a:picLocks noChangeAspect="1"/>
        </xdr:cNvPicPr>
      </xdr:nvPicPr>
      <xdr:blipFill>
        <a:blip xmlns:r="http://schemas.openxmlformats.org/officeDocument/2006/relationships" r:embed="rId2"/>
        <a:stretch>
          <a:fillRect/>
        </a:stretch>
      </xdr:blipFill>
      <xdr:spPr>
        <a:xfrm>
          <a:off x="15036800" y="3276600"/>
          <a:ext cx="2718295" cy="2870200"/>
        </a:xfrm>
        <a:prstGeom prst="rect">
          <a:avLst/>
        </a:prstGeom>
      </xdr:spPr>
    </xdr:pic>
    <xdr:clientData/>
  </xdr:twoCellAnchor>
  <xdr:twoCellAnchor editAs="oneCell">
    <xdr:from>
      <xdr:col>0</xdr:col>
      <xdr:colOff>50800</xdr:colOff>
      <xdr:row>25</xdr:row>
      <xdr:rowOff>177800</xdr:rowOff>
    </xdr:from>
    <xdr:to>
      <xdr:col>5</xdr:col>
      <xdr:colOff>611305</xdr:colOff>
      <xdr:row>55</xdr:row>
      <xdr:rowOff>50800</xdr:rowOff>
    </xdr:to>
    <xdr:pic>
      <xdr:nvPicPr>
        <xdr:cNvPr id="9" name="Bildobjekt 8">
          <a:extLst>
            <a:ext uri="{FF2B5EF4-FFF2-40B4-BE49-F238E27FC236}">
              <a16:creationId xmlns:a16="http://schemas.microsoft.com/office/drawing/2014/main" id="{4BAD1B19-1BA4-FA49-A933-FCFE7037F128}"/>
            </a:ext>
          </a:extLst>
        </xdr:cNvPr>
        <xdr:cNvPicPr>
          <a:picLocks noChangeAspect="1"/>
        </xdr:cNvPicPr>
      </xdr:nvPicPr>
      <xdr:blipFill>
        <a:blip xmlns:r="http://schemas.openxmlformats.org/officeDocument/2006/relationships" r:embed="rId3"/>
        <a:stretch>
          <a:fillRect/>
        </a:stretch>
      </xdr:blipFill>
      <xdr:spPr>
        <a:xfrm>
          <a:off x="50800" y="5511800"/>
          <a:ext cx="4688005" cy="6007100"/>
        </a:xfrm>
        <a:prstGeom prst="rect">
          <a:avLst/>
        </a:prstGeom>
        <a:ln>
          <a:solidFill>
            <a:schemeClr val="tx1"/>
          </a:solidFill>
        </a:ln>
      </xdr:spPr>
    </xdr:pic>
    <xdr:clientData/>
  </xdr:twoCellAnchor>
  <xdr:twoCellAnchor>
    <xdr:from>
      <xdr:col>5</xdr:col>
      <xdr:colOff>495300</xdr:colOff>
      <xdr:row>1</xdr:row>
      <xdr:rowOff>173420</xdr:rowOff>
    </xdr:from>
    <xdr:to>
      <xdr:col>5</xdr:col>
      <xdr:colOff>800100</xdr:colOff>
      <xdr:row>3</xdr:row>
      <xdr:rowOff>12699</xdr:rowOff>
    </xdr:to>
    <xdr:sp macro="" textlink="">
      <xdr:nvSpPr>
        <xdr:cNvPr id="10" name="textruta 9">
          <a:extLst>
            <a:ext uri="{FF2B5EF4-FFF2-40B4-BE49-F238E27FC236}">
              <a16:creationId xmlns:a16="http://schemas.microsoft.com/office/drawing/2014/main" id="{263DA3E5-6F8F-D144-9FA1-EDE8BF256102}"/>
            </a:ext>
          </a:extLst>
        </xdr:cNvPr>
        <xdr:cNvSpPr txBox="1"/>
      </xdr:nvSpPr>
      <xdr:spPr>
        <a:xfrm>
          <a:off x="4622800" y="376620"/>
          <a:ext cx="304800" cy="283779"/>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sv-SE" sz="1400" b="1">
              <a:solidFill>
                <a:schemeClr val="bg1"/>
              </a:solidFill>
            </a:rPr>
            <a:t>1</a:t>
          </a:r>
        </a:p>
      </xdr:txBody>
    </xdr:sp>
    <xdr:clientData/>
  </xdr:twoCellAnchor>
  <xdr:twoCellAnchor>
    <xdr:from>
      <xdr:col>13</xdr:col>
      <xdr:colOff>456423</xdr:colOff>
      <xdr:row>15</xdr:row>
      <xdr:rowOff>95665</xdr:rowOff>
    </xdr:from>
    <xdr:to>
      <xdr:col>13</xdr:col>
      <xdr:colOff>761223</xdr:colOff>
      <xdr:row>16</xdr:row>
      <xdr:rowOff>181169</xdr:rowOff>
    </xdr:to>
    <xdr:sp macro="" textlink="">
      <xdr:nvSpPr>
        <xdr:cNvPr id="11" name="textruta 10">
          <a:extLst>
            <a:ext uri="{FF2B5EF4-FFF2-40B4-BE49-F238E27FC236}">
              <a16:creationId xmlns:a16="http://schemas.microsoft.com/office/drawing/2014/main" id="{A21A3F6C-7138-1046-B69B-5C6CF17E0DFD}"/>
            </a:ext>
          </a:extLst>
        </xdr:cNvPr>
        <xdr:cNvSpPr txBox="1"/>
      </xdr:nvSpPr>
      <xdr:spPr>
        <a:xfrm>
          <a:off x="14296831" y="3503930"/>
          <a:ext cx="304800" cy="292851"/>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sv-SE" sz="1400" b="1">
              <a:solidFill>
                <a:schemeClr val="bg1"/>
              </a:solidFill>
            </a:rPr>
            <a:t>2</a:t>
          </a:r>
        </a:p>
      </xdr:txBody>
    </xdr:sp>
    <xdr:clientData/>
  </xdr:twoCellAnchor>
  <xdr:twoCellAnchor>
    <xdr:from>
      <xdr:col>18</xdr:col>
      <xdr:colOff>139700</xdr:colOff>
      <xdr:row>29</xdr:row>
      <xdr:rowOff>38100</xdr:rowOff>
    </xdr:from>
    <xdr:to>
      <xdr:col>21</xdr:col>
      <xdr:colOff>431800</xdr:colOff>
      <xdr:row>43</xdr:row>
      <xdr:rowOff>61824</xdr:rowOff>
    </xdr:to>
    <xdr:grpSp>
      <xdr:nvGrpSpPr>
        <xdr:cNvPr id="12" name="Grupp 11">
          <a:extLst>
            <a:ext uri="{FF2B5EF4-FFF2-40B4-BE49-F238E27FC236}">
              <a16:creationId xmlns:a16="http://schemas.microsoft.com/office/drawing/2014/main" id="{EE1EFF15-3F87-1944-B59C-2F6A62C39FEA}"/>
            </a:ext>
          </a:extLst>
        </xdr:cNvPr>
        <xdr:cNvGrpSpPr/>
      </xdr:nvGrpSpPr>
      <xdr:grpSpPr>
        <a:xfrm>
          <a:off x="18191843" y="6375141"/>
          <a:ext cx="2780263" cy="2965459"/>
          <a:chOff x="12700000" y="6350000"/>
          <a:chExt cx="4330700" cy="4546600"/>
        </a:xfrm>
      </xdr:grpSpPr>
      <xdr:pic>
        <xdr:nvPicPr>
          <xdr:cNvPr id="6" name="Bildobjekt 5">
            <a:extLst>
              <a:ext uri="{FF2B5EF4-FFF2-40B4-BE49-F238E27FC236}">
                <a16:creationId xmlns:a16="http://schemas.microsoft.com/office/drawing/2014/main" id="{769356A5-99A5-3D4A-B9CF-6610FCDC9C7A}"/>
              </a:ext>
            </a:extLst>
          </xdr:cNvPr>
          <xdr:cNvPicPr>
            <a:picLocks noChangeAspect="1"/>
          </xdr:cNvPicPr>
        </xdr:nvPicPr>
        <xdr:blipFill>
          <a:blip xmlns:r="http://schemas.openxmlformats.org/officeDocument/2006/relationships" r:embed="rId4"/>
          <a:stretch>
            <a:fillRect/>
          </a:stretch>
        </xdr:blipFill>
        <xdr:spPr>
          <a:xfrm>
            <a:off x="13703300" y="6350000"/>
            <a:ext cx="3327400" cy="4546600"/>
          </a:xfrm>
          <a:prstGeom prst="rect">
            <a:avLst/>
          </a:prstGeom>
        </xdr:spPr>
      </xdr:pic>
      <xdr:pic>
        <xdr:nvPicPr>
          <xdr:cNvPr id="7" name="Bildobjekt 6">
            <a:extLst>
              <a:ext uri="{FF2B5EF4-FFF2-40B4-BE49-F238E27FC236}">
                <a16:creationId xmlns:a16="http://schemas.microsoft.com/office/drawing/2014/main" id="{FF63D566-A5D0-024E-BFB4-5BFADDF55AEF}"/>
              </a:ext>
            </a:extLst>
          </xdr:cNvPr>
          <xdr:cNvPicPr>
            <a:picLocks noChangeAspect="1"/>
          </xdr:cNvPicPr>
        </xdr:nvPicPr>
        <xdr:blipFill>
          <a:blip xmlns:r="http://schemas.openxmlformats.org/officeDocument/2006/relationships" r:embed="rId5"/>
          <a:stretch>
            <a:fillRect/>
          </a:stretch>
        </xdr:blipFill>
        <xdr:spPr>
          <a:xfrm>
            <a:off x="12700000" y="6362700"/>
            <a:ext cx="1028700" cy="4102100"/>
          </a:xfrm>
          <a:prstGeom prst="rect">
            <a:avLst/>
          </a:prstGeom>
        </xdr:spPr>
      </xdr:pic>
    </xdr:grpSp>
    <xdr:clientData/>
  </xdr:twoCellAnchor>
  <xdr:twoCellAnchor editAs="oneCell">
    <xdr:from>
      <xdr:col>21</xdr:col>
      <xdr:colOff>787400</xdr:colOff>
      <xdr:row>14</xdr:row>
      <xdr:rowOff>101600</xdr:rowOff>
    </xdr:from>
    <xdr:to>
      <xdr:col>25</xdr:col>
      <xdr:colOff>184000</xdr:colOff>
      <xdr:row>30</xdr:row>
      <xdr:rowOff>101600</xdr:rowOff>
    </xdr:to>
    <xdr:pic>
      <xdr:nvPicPr>
        <xdr:cNvPr id="16" name="Bildobjekt 15">
          <a:extLst>
            <a:ext uri="{FF2B5EF4-FFF2-40B4-BE49-F238E27FC236}">
              <a16:creationId xmlns:a16="http://schemas.microsoft.com/office/drawing/2014/main" id="{ECDDB636-48AB-FD41-9952-780E2B989FF5}"/>
            </a:ext>
          </a:extLst>
        </xdr:cNvPr>
        <xdr:cNvPicPr>
          <a:picLocks noChangeAspect="1"/>
        </xdr:cNvPicPr>
      </xdr:nvPicPr>
      <xdr:blipFill>
        <a:blip xmlns:r="http://schemas.openxmlformats.org/officeDocument/2006/relationships" r:embed="rId6"/>
        <a:stretch>
          <a:fillRect/>
        </a:stretch>
      </xdr:blipFill>
      <xdr:spPr>
        <a:xfrm>
          <a:off x="18148300" y="3238500"/>
          <a:ext cx="5216014" cy="3289300"/>
        </a:xfrm>
        <a:prstGeom prst="rect">
          <a:avLst/>
        </a:prstGeom>
      </xdr:spPr>
    </xdr:pic>
    <xdr:clientData/>
  </xdr:twoCellAnchor>
  <xdr:twoCellAnchor editAs="oneCell">
    <xdr:from>
      <xdr:col>13</xdr:col>
      <xdr:colOff>63500</xdr:colOff>
      <xdr:row>3</xdr:row>
      <xdr:rowOff>63500</xdr:rowOff>
    </xdr:from>
    <xdr:to>
      <xdr:col>21</xdr:col>
      <xdr:colOff>547703</xdr:colOff>
      <xdr:row>14</xdr:row>
      <xdr:rowOff>0</xdr:rowOff>
    </xdr:to>
    <xdr:pic>
      <xdr:nvPicPr>
        <xdr:cNvPr id="13" name="Bildobjekt 12">
          <a:extLst>
            <a:ext uri="{FF2B5EF4-FFF2-40B4-BE49-F238E27FC236}">
              <a16:creationId xmlns:a16="http://schemas.microsoft.com/office/drawing/2014/main" id="{182B2EDC-D60C-BA4D-99BF-B6AA6A549B02}"/>
            </a:ext>
          </a:extLst>
        </xdr:cNvPr>
        <xdr:cNvPicPr>
          <a:picLocks noChangeAspect="1"/>
        </xdr:cNvPicPr>
      </xdr:nvPicPr>
      <xdr:blipFill>
        <a:blip xmlns:r="http://schemas.openxmlformats.org/officeDocument/2006/relationships" r:embed="rId7"/>
        <a:stretch>
          <a:fillRect/>
        </a:stretch>
      </xdr:blipFill>
      <xdr:spPr>
        <a:xfrm>
          <a:off x="10820400" y="711200"/>
          <a:ext cx="7137400" cy="2387600"/>
        </a:xfrm>
        <a:prstGeom prst="rect">
          <a:avLst/>
        </a:prstGeom>
      </xdr:spPr>
    </xdr:pic>
    <xdr:clientData/>
  </xdr:twoCellAnchor>
  <xdr:twoCellAnchor>
    <xdr:from>
      <xdr:col>5</xdr:col>
      <xdr:colOff>723900</xdr:colOff>
      <xdr:row>33</xdr:row>
      <xdr:rowOff>76200</xdr:rowOff>
    </xdr:from>
    <xdr:to>
      <xdr:col>8</xdr:col>
      <xdr:colOff>1016000</xdr:colOff>
      <xdr:row>39</xdr:row>
      <xdr:rowOff>38100</xdr:rowOff>
    </xdr:to>
    <xdr:sp macro="" textlink="">
      <xdr:nvSpPr>
        <xdr:cNvPr id="14" name="textruta 1">
          <a:extLst>
            <a:ext uri="{FF2B5EF4-FFF2-40B4-BE49-F238E27FC236}">
              <a16:creationId xmlns:a16="http://schemas.microsoft.com/office/drawing/2014/main" id="{FBC593DC-E759-694B-AC8D-688C9C0EA5E2}"/>
            </a:ext>
          </a:extLst>
        </xdr:cNvPr>
        <xdr:cNvSpPr txBox="1"/>
      </xdr:nvSpPr>
      <xdr:spPr>
        <a:xfrm>
          <a:off x="4851400" y="7124700"/>
          <a:ext cx="3314700" cy="119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r>
            <a:rPr lang="sv-SE" sz="1100"/>
            <a:t>pk = procedurkontroll</a:t>
          </a:r>
        </a:p>
        <a:p>
          <a:r>
            <a:rPr lang="sv-SE" sz="1100"/>
            <a:t>r24 = reduktion till tätheten 24 ind. / 100 m^2 </a:t>
          </a:r>
        </a:p>
        <a:p>
          <a:r>
            <a:rPr lang="sv-SE" sz="1100"/>
            <a:t>r32 = reduktion till tätheten 32 ind. / 100 m^2 </a:t>
          </a:r>
        </a:p>
        <a:p>
          <a:r>
            <a:rPr lang="sv-SE" sz="1100"/>
            <a:t>n40 = naturlig individtäthet</a:t>
          </a:r>
        </a:p>
        <a:p>
          <a:r>
            <a:rPr lang="sv-SE" sz="1100"/>
            <a:t>m = hanar</a:t>
          </a:r>
        </a:p>
        <a:p>
          <a:r>
            <a:rPr lang="sv-SE" sz="1100"/>
            <a:t>f = honor</a:t>
          </a:r>
        </a:p>
      </xdr:txBody>
    </xdr:sp>
    <xdr:clientData/>
  </xdr:twoCellAnchor>
  <xdr:twoCellAnchor>
    <xdr:from>
      <xdr:col>9</xdr:col>
      <xdr:colOff>736600</xdr:colOff>
      <xdr:row>37</xdr:row>
      <xdr:rowOff>165100</xdr:rowOff>
    </xdr:from>
    <xdr:to>
      <xdr:col>13</xdr:col>
      <xdr:colOff>711200</xdr:colOff>
      <xdr:row>85</xdr:row>
      <xdr:rowOff>12959</xdr:rowOff>
    </xdr:to>
    <xdr:sp macro="" textlink="">
      <xdr:nvSpPr>
        <xdr:cNvPr id="4" name="textruta 3">
          <a:extLst>
            <a:ext uri="{FF2B5EF4-FFF2-40B4-BE49-F238E27FC236}">
              <a16:creationId xmlns:a16="http://schemas.microsoft.com/office/drawing/2014/main" id="{68028781-F4D4-6A41-A6E0-4EC86923F918}"/>
            </a:ext>
          </a:extLst>
        </xdr:cNvPr>
        <xdr:cNvSpPr txBox="1"/>
      </xdr:nvSpPr>
      <xdr:spPr>
        <a:xfrm>
          <a:off x="9315580" y="8199794"/>
          <a:ext cx="5236028" cy="98005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Istället för att använda Excel kan man använda programspråket </a:t>
          </a:r>
          <a:r>
            <a:rPr lang="sv-SE" sz="1100" b="1"/>
            <a:t>R </a:t>
          </a:r>
          <a:r>
            <a:rPr lang="sv-SE" sz="1100"/>
            <a:t>för att göra variansanalysen. Här följer exempel på kod och resultat.</a:t>
          </a:r>
        </a:p>
        <a:p>
          <a:endParaRPr lang="sv-SE" sz="1100"/>
        </a:p>
        <a:p>
          <a:r>
            <a:rPr lang="sv-SE" sz="1100"/>
            <a:t>GAD-package {GAD}</a:t>
          </a:r>
        </a:p>
        <a:p>
          <a:endParaRPr lang="sv-SE" sz="1100"/>
        </a:p>
        <a:p>
          <a:r>
            <a:rPr lang="sv-SE" sz="1000">
              <a:solidFill>
                <a:srgbClr val="0233FF"/>
              </a:solidFill>
              <a:latin typeface="Monaco" pitchFamily="2" charset="77"/>
            </a:rPr>
            <a:t>IT &lt;- as.fixed(Unexsid318$individtäthet)</a:t>
          </a:r>
        </a:p>
        <a:p>
          <a:r>
            <a:rPr lang="sv-SE" sz="1000">
              <a:solidFill>
                <a:srgbClr val="0233FF"/>
              </a:solidFill>
              <a:latin typeface="Monaco" pitchFamily="2" charset="77"/>
            </a:rPr>
            <a:t>KÖN &lt;- as.fixed(Unexsid318$kön) </a:t>
          </a:r>
        </a:p>
        <a:p>
          <a:r>
            <a:rPr lang="sv-SE" sz="1000">
              <a:solidFill>
                <a:srgbClr val="0233FF"/>
              </a:solidFill>
              <a:latin typeface="Monaco" pitchFamily="2" charset="77"/>
            </a:rPr>
            <a:t>model318 &lt;- lm(andel_döda ~ IT + KÖN + IT*KÖN, data = Unexsid318)</a:t>
          </a:r>
        </a:p>
        <a:p>
          <a:r>
            <a:rPr lang="sv-SE" sz="1000">
              <a:solidFill>
                <a:srgbClr val="0233FF"/>
              </a:solidFill>
              <a:latin typeface="Monaco" pitchFamily="2" charset="77"/>
            </a:rPr>
            <a:t>C.test(model318)</a:t>
          </a:r>
        </a:p>
        <a:p>
          <a:endParaRPr lang="sv-SE" sz="1000">
            <a:solidFill>
              <a:srgbClr val="0233FF"/>
            </a:solidFill>
            <a:latin typeface="Monaco" pitchFamily="2" charset="77"/>
          </a:endParaRPr>
        </a:p>
        <a:p>
          <a:r>
            <a:rPr lang="sv-SE" sz="1000">
              <a:solidFill>
                <a:schemeClr val="tx1"/>
              </a:solidFill>
              <a:latin typeface="Monaco" pitchFamily="2" charset="77"/>
            </a:rPr>
            <a:t>	Cochran test of homogeneity of variances</a:t>
          </a:r>
        </a:p>
        <a:p>
          <a:endParaRPr lang="sv-SE" sz="1000">
            <a:solidFill>
              <a:schemeClr val="tx1"/>
            </a:solidFill>
            <a:latin typeface="Monaco" pitchFamily="2" charset="77"/>
          </a:endParaRPr>
        </a:p>
        <a:p>
          <a:r>
            <a:rPr lang="sv-SE" sz="1000">
              <a:solidFill>
                <a:schemeClr val="tx1"/>
              </a:solidFill>
              <a:latin typeface="Monaco" pitchFamily="2" charset="77"/>
            </a:rPr>
            <a:t>data:  model318</a:t>
          </a:r>
        </a:p>
        <a:p>
          <a:r>
            <a:rPr lang="sv-SE" sz="1000">
              <a:solidFill>
                <a:schemeClr val="tx1"/>
              </a:solidFill>
              <a:latin typeface="Monaco" pitchFamily="2" charset="77"/>
            </a:rPr>
            <a:t>C = 0.23555, n = 5, k = 8, p-value = 0.8002</a:t>
          </a:r>
        </a:p>
        <a:p>
          <a:r>
            <a:rPr lang="sv-SE" sz="1000">
              <a:solidFill>
                <a:schemeClr val="tx1"/>
              </a:solidFill>
              <a:latin typeface="Monaco" pitchFamily="2" charset="77"/>
            </a:rPr>
            <a:t>alternative hypothesis: Group pk.f has outlying variance</a:t>
          </a:r>
        </a:p>
        <a:p>
          <a:r>
            <a:rPr lang="sv-SE" sz="1000">
              <a:solidFill>
                <a:schemeClr val="tx1"/>
              </a:solidFill>
              <a:latin typeface="Monaco" pitchFamily="2" charset="77"/>
            </a:rPr>
            <a:t>sample estimates:</a:t>
          </a:r>
        </a:p>
        <a:p>
          <a:r>
            <a:rPr lang="sv-SE" sz="1000">
              <a:solidFill>
                <a:schemeClr val="tx1"/>
              </a:solidFill>
              <a:latin typeface="Monaco" pitchFamily="2" charset="77"/>
            </a:rPr>
            <a:t>  pk.m   pk.f  r24.m  r24.f  r32.m  r32.f  n40.m  n40.f </a:t>
          </a:r>
        </a:p>
        <a:p>
          <a:r>
            <a:rPr lang="sv-SE" sz="1000">
              <a:solidFill>
                <a:schemeClr val="tx1"/>
              </a:solidFill>
              <a:latin typeface="Monaco" pitchFamily="2" charset="77"/>
            </a:rPr>
            <a:t>0.0010 0.0016 0.0007 0.0006 0.0005 0.0001 0.0012 0.0011</a:t>
          </a:r>
        </a:p>
        <a:p>
          <a:r>
            <a:rPr lang="sv-SE" sz="1000">
              <a:solidFill>
                <a:schemeClr val="tx1"/>
              </a:solidFill>
              <a:latin typeface="Monaco" pitchFamily="2" charset="77"/>
            </a:rPr>
            <a:t>+++++++++++++++++++++++++++++++++++++++++++++++++++++++++++</a:t>
          </a:r>
        </a:p>
        <a:p>
          <a:endParaRPr lang="sv-SE" sz="1000">
            <a:solidFill>
              <a:srgbClr val="0233FF"/>
            </a:solidFill>
            <a:latin typeface="Monaco" pitchFamily="2" charset="77"/>
          </a:endParaRPr>
        </a:p>
        <a:p>
          <a:r>
            <a:rPr lang="sv-SE" sz="1000">
              <a:solidFill>
                <a:srgbClr val="0233FF"/>
              </a:solidFill>
              <a:latin typeface="Monaco" pitchFamily="2" charset="77"/>
            </a:rPr>
            <a:t>gad(model318)</a:t>
          </a:r>
        </a:p>
        <a:p>
          <a:endParaRPr lang="sv-SE" sz="1000">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andel_döda</a:t>
          </a:r>
        </a:p>
        <a:p>
          <a:r>
            <a:rPr lang="sv-SE" sz="1000">
              <a:latin typeface="Monaco" pitchFamily="2" charset="77"/>
            </a:rPr>
            <a:t>         Df  Sum Sq  Mean Sq F value    Pr(&gt;F)    </a:t>
          </a:r>
        </a:p>
        <a:p>
          <a:r>
            <a:rPr lang="sv-SE" sz="1000">
              <a:latin typeface="Monaco" pitchFamily="2" charset="77"/>
            </a:rPr>
            <a:t>IT        3 0.51160 0.170534 197.795 &lt; 2.2e-16 ***</a:t>
          </a:r>
        </a:p>
        <a:p>
          <a:r>
            <a:rPr lang="sv-SE" sz="1000">
              <a:latin typeface="Monaco" pitchFamily="2" charset="77"/>
            </a:rPr>
            <a:t>KÖN       1 0.08308 0.083083  96.365 3.559e-11 ***</a:t>
          </a:r>
        </a:p>
        <a:p>
          <a:r>
            <a:rPr lang="sv-SE" sz="1000">
              <a:latin typeface="Monaco" pitchFamily="2" charset="77"/>
            </a:rPr>
            <a:t>IT:KÖN    3 0.03957 0.013190  15.299 2.379e-06 ***</a:t>
          </a:r>
        </a:p>
        <a:p>
          <a:r>
            <a:rPr lang="sv-SE" sz="1000">
              <a:latin typeface="Monaco" pitchFamily="2" charset="77"/>
            </a:rPr>
            <a:t>Residual 32 0.02759 0.000862                      </a:t>
          </a:r>
        </a:p>
        <a:p>
          <a:r>
            <a:rPr lang="sv-SE" sz="1000">
              <a:latin typeface="Monaco" pitchFamily="2" charset="77"/>
            </a:rPr>
            <a:t>---</a:t>
          </a:r>
        </a:p>
        <a:p>
          <a:r>
            <a:rPr lang="sv-SE" sz="1000">
              <a:latin typeface="Monaco" pitchFamily="2" charset="77"/>
            </a:rPr>
            <a:t>Signif. codes:  0 ‘***’ 0.001 ‘**’ 0.01 ‘*’ 0.05 ‘.’ 0.1 ‘ ’ 1</a:t>
          </a:r>
        </a:p>
        <a:p>
          <a:r>
            <a:rPr lang="sv-SE" sz="1000">
              <a:latin typeface="Monaco" pitchFamily="2" charset="77"/>
            </a:rPr>
            <a:t>+++++++++++++++++++++++++++++++++++++++++++++++++++++++++++++</a:t>
          </a:r>
        </a:p>
        <a:p>
          <a:endParaRPr lang="sv-SE" sz="1000">
            <a:latin typeface="Monaco" pitchFamily="2" charset="77"/>
          </a:endParaRPr>
        </a:p>
        <a:p>
          <a:r>
            <a:rPr lang="sv-SE" sz="1000">
              <a:solidFill>
                <a:srgbClr val="0233FF"/>
              </a:solidFill>
              <a:latin typeface="Monaco" pitchFamily="2" charset="77"/>
            </a:rPr>
            <a:t>estimates(model318)</a:t>
          </a:r>
        </a:p>
        <a:p>
          <a:r>
            <a:rPr lang="sv-SE" sz="1000">
              <a:latin typeface="Monaco" pitchFamily="2" charset="77"/>
            </a:rPr>
            <a:t>$tm</a:t>
          </a:r>
        </a:p>
        <a:p>
          <a:r>
            <a:rPr lang="sv-SE" sz="1000">
              <a:latin typeface="Monaco" pitchFamily="2" charset="77"/>
            </a:rPr>
            <a:t>       IT KÖN n</a:t>
          </a:r>
        </a:p>
        <a:p>
          <a:r>
            <a:rPr lang="sv-SE" sz="1000">
              <a:latin typeface="Monaco" pitchFamily="2" charset="77"/>
            </a:rPr>
            <a:t>IT      0   2 5</a:t>
          </a:r>
        </a:p>
        <a:p>
          <a:r>
            <a:rPr lang="sv-SE" sz="1000">
              <a:latin typeface="Monaco" pitchFamily="2" charset="77"/>
            </a:rPr>
            <a:t>KÖN     4   0 5</a:t>
          </a:r>
        </a:p>
        <a:p>
          <a:r>
            <a:rPr lang="sv-SE" sz="1000">
              <a:latin typeface="Monaco" pitchFamily="2" charset="77"/>
            </a:rPr>
            <a:t>IT:KÖN  0   0 5</a:t>
          </a:r>
        </a:p>
        <a:p>
          <a:r>
            <a:rPr lang="sv-SE" sz="1000">
              <a:latin typeface="Monaco" pitchFamily="2" charset="77"/>
            </a:rPr>
            <a:t>Res     1   1 1</a:t>
          </a:r>
        </a:p>
        <a:p>
          <a:endParaRPr lang="sv-SE" sz="1000">
            <a:latin typeface="Monaco" pitchFamily="2" charset="77"/>
          </a:endParaRPr>
        </a:p>
        <a:p>
          <a:r>
            <a:rPr lang="sv-SE" sz="1000">
              <a:latin typeface="Monaco" pitchFamily="2" charset="77"/>
            </a:rPr>
            <a:t>$mse</a:t>
          </a:r>
        </a:p>
        <a:p>
          <a:r>
            <a:rPr lang="sv-SE" sz="1000">
              <a:latin typeface="Monaco" pitchFamily="2" charset="77"/>
            </a:rPr>
            <a:t>         Mean square estimates</a:t>
          </a:r>
        </a:p>
        <a:p>
          <a:r>
            <a:rPr lang="sv-SE" sz="1000">
              <a:latin typeface="Monaco" pitchFamily="2" charset="77"/>
            </a:rPr>
            <a:t>IT       "Res + IT"           </a:t>
          </a:r>
        </a:p>
        <a:p>
          <a:r>
            <a:rPr lang="sv-SE" sz="1000">
              <a:latin typeface="Monaco" pitchFamily="2" charset="77"/>
            </a:rPr>
            <a:t>KÖN      "Res + KÖN"          </a:t>
          </a:r>
        </a:p>
        <a:p>
          <a:r>
            <a:rPr lang="sv-SE" sz="1000">
              <a:latin typeface="Monaco" pitchFamily="2" charset="77"/>
            </a:rPr>
            <a:t>IT:KÖN   "Res + IT:KÖN"       </a:t>
          </a:r>
        </a:p>
        <a:p>
          <a:r>
            <a:rPr lang="sv-SE" sz="1000">
              <a:latin typeface="Monaco" pitchFamily="2" charset="77"/>
            </a:rPr>
            <a:t>Residual "Res"                </a:t>
          </a:r>
        </a:p>
        <a:p>
          <a:endParaRPr lang="sv-SE" sz="1000">
            <a:latin typeface="Monaco" pitchFamily="2" charset="77"/>
          </a:endParaRPr>
        </a:p>
        <a:p>
          <a:r>
            <a:rPr lang="sv-SE" sz="1000">
              <a:latin typeface="Monaco" pitchFamily="2" charset="77"/>
            </a:rPr>
            <a:t>$f.versus</a:t>
          </a:r>
        </a:p>
        <a:p>
          <a:r>
            <a:rPr lang="sv-SE" sz="1000">
              <a:latin typeface="Monaco" pitchFamily="2" charset="77"/>
            </a:rPr>
            <a:t>       F-ratio versus</a:t>
          </a:r>
        </a:p>
        <a:p>
          <a:r>
            <a:rPr lang="sv-SE" sz="1000">
              <a:latin typeface="Monaco" pitchFamily="2" charset="77"/>
            </a:rPr>
            <a:t>IT     "Residual"    </a:t>
          </a:r>
        </a:p>
        <a:p>
          <a:r>
            <a:rPr lang="sv-SE" sz="1000">
              <a:latin typeface="Monaco" pitchFamily="2" charset="77"/>
            </a:rPr>
            <a:t>KÖN    "Residual"    </a:t>
          </a:r>
        </a:p>
        <a:p>
          <a:r>
            <a:rPr lang="sv-SE" sz="1000">
              <a:latin typeface="Monaco" pitchFamily="2" charset="77"/>
            </a:rPr>
            <a:t>IT:KÖN "Residual"</a:t>
          </a:r>
        </a:p>
      </xdr:txBody>
    </xdr:sp>
    <xdr:clientData/>
  </xdr:twoCellAnchor>
  <xdr:twoCellAnchor>
    <xdr:from>
      <xdr:col>22</xdr:col>
      <xdr:colOff>596124</xdr:colOff>
      <xdr:row>31</xdr:row>
      <xdr:rowOff>194389</xdr:rowOff>
    </xdr:from>
    <xdr:to>
      <xdr:col>25</xdr:col>
      <xdr:colOff>557247</xdr:colOff>
      <xdr:row>36</xdr:row>
      <xdr:rowOff>168470</xdr:rowOff>
    </xdr:to>
    <xdr:sp macro="" textlink="">
      <xdr:nvSpPr>
        <xdr:cNvPr id="15" name="textruta 14">
          <a:extLst>
            <a:ext uri="{FF2B5EF4-FFF2-40B4-BE49-F238E27FC236}">
              <a16:creationId xmlns:a16="http://schemas.microsoft.com/office/drawing/2014/main" id="{F4E31060-D12F-E443-AED4-9C0042CCCC0F}"/>
            </a:ext>
          </a:extLst>
        </xdr:cNvPr>
        <xdr:cNvSpPr txBox="1"/>
      </xdr:nvSpPr>
      <xdr:spPr>
        <a:xfrm>
          <a:off x="21965818" y="6959083"/>
          <a:ext cx="4989286" cy="1036734"/>
        </a:xfrm>
        <a:prstGeom prst="rect">
          <a:avLst/>
        </a:prstGeom>
        <a:solidFill>
          <a:schemeClr val="lt1"/>
        </a:solidFill>
        <a:ln w="38100" cmpd="sng">
          <a:solidFill>
            <a:srgbClr val="92D050"/>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Alla resultat från testerna blev så som vi förutsåg vid planeringen av analyserna. Vi har förkastat de nollhypoteser och behållit de alternativhypoteser vi förutsåg att vi skulle göra, om förklaringsmodellerna är sanna. Ursprungsobservationerna kan alltså förklaras med de modeller som Underwood föreslår i texten om exemplet.</a:t>
          </a:r>
        </a:p>
      </xdr:txBody>
    </xdr:sp>
    <xdr:clientData/>
  </xdr:twoCellAnchor>
  <xdr:twoCellAnchor>
    <xdr:from>
      <xdr:col>13</xdr:col>
      <xdr:colOff>456423</xdr:colOff>
      <xdr:row>19</xdr:row>
      <xdr:rowOff>82966</xdr:rowOff>
    </xdr:from>
    <xdr:to>
      <xdr:col>13</xdr:col>
      <xdr:colOff>761223</xdr:colOff>
      <xdr:row>20</xdr:row>
      <xdr:rowOff>168470</xdr:rowOff>
    </xdr:to>
    <xdr:sp macro="" textlink="">
      <xdr:nvSpPr>
        <xdr:cNvPr id="17" name="textruta 16">
          <a:extLst>
            <a:ext uri="{FF2B5EF4-FFF2-40B4-BE49-F238E27FC236}">
              <a16:creationId xmlns:a16="http://schemas.microsoft.com/office/drawing/2014/main" id="{D3A8F181-D245-B948-AF55-0D59629EB6BA}"/>
            </a:ext>
          </a:extLst>
        </xdr:cNvPr>
        <xdr:cNvSpPr txBox="1"/>
      </xdr:nvSpPr>
      <xdr:spPr>
        <a:xfrm>
          <a:off x="14296831" y="4333578"/>
          <a:ext cx="304800" cy="292851"/>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sv-SE" sz="1400" b="1">
              <a:solidFill>
                <a:schemeClr val="bg1"/>
              </a:solidFill>
            </a:rPr>
            <a:t>3</a:t>
          </a:r>
        </a:p>
      </xdr:txBody>
    </xdr:sp>
    <xdr:clientData/>
  </xdr:twoCellAnchor>
  <xdr:twoCellAnchor>
    <xdr:from>
      <xdr:col>13</xdr:col>
      <xdr:colOff>456423</xdr:colOff>
      <xdr:row>28</xdr:row>
      <xdr:rowOff>134802</xdr:rowOff>
    </xdr:from>
    <xdr:to>
      <xdr:col>13</xdr:col>
      <xdr:colOff>761223</xdr:colOff>
      <xdr:row>30</xdr:row>
      <xdr:rowOff>0</xdr:rowOff>
    </xdr:to>
    <xdr:sp macro="" textlink="">
      <xdr:nvSpPr>
        <xdr:cNvPr id="18" name="textruta 17">
          <a:extLst>
            <a:ext uri="{FF2B5EF4-FFF2-40B4-BE49-F238E27FC236}">
              <a16:creationId xmlns:a16="http://schemas.microsoft.com/office/drawing/2014/main" id="{B9405BCA-C3B5-F14E-AAD7-C3AEDCAC3B41}"/>
            </a:ext>
          </a:extLst>
        </xdr:cNvPr>
        <xdr:cNvSpPr txBox="1"/>
      </xdr:nvSpPr>
      <xdr:spPr>
        <a:xfrm>
          <a:off x="14296831" y="6264496"/>
          <a:ext cx="304800" cy="292851"/>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sv-SE" sz="1400" b="1">
              <a:solidFill>
                <a:schemeClr val="bg1"/>
              </a:solidFill>
            </a:rPr>
            <a:t>4</a:t>
          </a:r>
        </a:p>
      </xdr:txBody>
    </xdr:sp>
    <xdr:clientData/>
  </xdr:twoCellAnchor>
  <xdr:twoCellAnchor>
    <xdr:from>
      <xdr:col>21</xdr:col>
      <xdr:colOff>498670</xdr:colOff>
      <xdr:row>2</xdr:row>
      <xdr:rowOff>155509</xdr:rowOff>
    </xdr:from>
    <xdr:to>
      <xdr:col>21</xdr:col>
      <xdr:colOff>803470</xdr:colOff>
      <xdr:row>3</xdr:row>
      <xdr:rowOff>215095</xdr:rowOff>
    </xdr:to>
    <xdr:sp macro="" textlink="">
      <xdr:nvSpPr>
        <xdr:cNvPr id="19" name="textruta 18">
          <a:extLst>
            <a:ext uri="{FF2B5EF4-FFF2-40B4-BE49-F238E27FC236}">
              <a16:creationId xmlns:a16="http://schemas.microsoft.com/office/drawing/2014/main" id="{DA08E101-85C5-D946-99FC-C9607F7B3626}"/>
            </a:ext>
          </a:extLst>
        </xdr:cNvPr>
        <xdr:cNvSpPr txBox="1"/>
      </xdr:nvSpPr>
      <xdr:spPr>
        <a:xfrm>
          <a:off x="21038976" y="622040"/>
          <a:ext cx="304800" cy="292851"/>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sv-SE" sz="1400" b="1">
              <a:solidFill>
                <a:schemeClr val="bg1"/>
              </a:solidFill>
            </a:rPr>
            <a:t>5</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127000</xdr:colOff>
      <xdr:row>1</xdr:row>
      <xdr:rowOff>76200</xdr:rowOff>
    </xdr:from>
    <xdr:to>
      <xdr:col>5</xdr:col>
      <xdr:colOff>749300</xdr:colOff>
      <xdr:row>55</xdr:row>
      <xdr:rowOff>127000</xdr:rowOff>
    </xdr:to>
    <xdr:pic>
      <xdr:nvPicPr>
        <xdr:cNvPr id="3" name="Bildobjekt 2">
          <a:extLst>
            <a:ext uri="{FF2B5EF4-FFF2-40B4-BE49-F238E27FC236}">
              <a16:creationId xmlns:a16="http://schemas.microsoft.com/office/drawing/2014/main" id="{33945B3D-D8E2-6F4C-AB9D-02C15824574F}"/>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7000" y="317500"/>
          <a:ext cx="4749800" cy="11023600"/>
        </a:xfrm>
        <a:prstGeom prst="rect">
          <a:avLst/>
        </a:prstGeom>
        <a:solidFill>
          <a:schemeClr val="bg1"/>
        </a:solidFill>
      </xdr:spPr>
    </xdr:pic>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5EB26-522F-2240-9F56-83256F57C519}">
  <dimension ref="A1:B25"/>
  <sheetViews>
    <sheetView tabSelected="1" workbookViewId="0">
      <selection activeCell="A2" sqref="A2"/>
    </sheetView>
  </sheetViews>
  <sheetFormatPr baseColWidth="10" defaultRowHeight="16"/>
  <sheetData>
    <row r="1" spans="1:1" ht="24">
      <c r="A1" s="128" t="s">
        <v>128</v>
      </c>
    </row>
    <row r="3" spans="1:1" ht="19">
      <c r="A3" s="1" t="s">
        <v>0</v>
      </c>
    </row>
    <row r="4" spans="1:1" ht="19">
      <c r="A4" s="2" t="s">
        <v>1</v>
      </c>
    </row>
    <row r="24" spans="2:2" ht="19">
      <c r="B24" s="2" t="s">
        <v>87</v>
      </c>
    </row>
    <row r="25" spans="2:2" ht="19">
      <c r="B25" s="3" t="s">
        <v>89</v>
      </c>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F3BBD-5174-774F-8889-BC89C466DF95}">
  <dimension ref="A1:B37"/>
  <sheetViews>
    <sheetView zoomScaleNormal="100" workbookViewId="0">
      <selection activeCell="L17" sqref="L17"/>
    </sheetView>
  </sheetViews>
  <sheetFormatPr baseColWidth="10" defaultRowHeight="16"/>
  <sheetData>
    <row r="1" spans="1:1" ht="19">
      <c r="A1" s="1" t="s">
        <v>2</v>
      </c>
    </row>
    <row r="36" spans="2:2" ht="19">
      <c r="B36" s="2" t="s">
        <v>87</v>
      </c>
    </row>
    <row r="37" spans="2:2" ht="19">
      <c r="B37" s="3" t="s">
        <v>89</v>
      </c>
    </row>
  </sheetData>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BD192-0799-9646-9905-49DCC0C30E4C}">
  <dimension ref="A1:Z48"/>
  <sheetViews>
    <sheetView workbookViewId="0">
      <selection activeCell="Q31" sqref="Q31"/>
    </sheetView>
  </sheetViews>
  <sheetFormatPr baseColWidth="10" defaultRowHeight="16"/>
  <sheetData>
    <row r="1" spans="1:26" ht="19">
      <c r="A1" s="1" t="s">
        <v>86</v>
      </c>
    </row>
    <row r="2" spans="1:26" ht="17" thickBot="1">
      <c r="A2" s="23"/>
      <c r="B2" s="23"/>
      <c r="C2" s="23"/>
      <c r="D2" s="23"/>
      <c r="E2" s="23"/>
      <c r="F2" s="23"/>
      <c r="G2" s="23"/>
      <c r="H2" s="23"/>
    </row>
    <row r="3" spans="1:26" ht="17" thickBot="1">
      <c r="C3" s="24" t="s">
        <v>88</v>
      </c>
      <c r="D3" s="25" t="s">
        <v>3</v>
      </c>
      <c r="E3" s="25" t="s">
        <v>4</v>
      </c>
      <c r="F3" s="26" t="s">
        <v>5</v>
      </c>
      <c r="G3" s="27" t="s">
        <v>90</v>
      </c>
      <c r="H3" s="27" t="s">
        <v>6</v>
      </c>
      <c r="I3" s="27" t="s">
        <v>7</v>
      </c>
      <c r="J3" s="28" t="s">
        <v>8</v>
      </c>
    </row>
    <row r="4" spans="1:26">
      <c r="C4" s="4">
        <v>0.20699999999999999</v>
      </c>
      <c r="D4" s="29">
        <v>3.4000000000000002E-2</v>
      </c>
      <c r="E4" s="29">
        <v>0.16400000000000001</v>
      </c>
      <c r="F4" s="29">
        <v>0.24299999999999999</v>
      </c>
      <c r="G4" s="30">
        <v>0.35599999999999998</v>
      </c>
      <c r="H4" s="29">
        <v>5.8999999999999997E-2</v>
      </c>
      <c r="I4" s="29">
        <v>0.3</v>
      </c>
      <c r="J4" s="29">
        <v>0.36499999999999999</v>
      </c>
    </row>
    <row r="5" spans="1:26">
      <c r="C5" s="4">
        <v>0.27400000000000002</v>
      </c>
      <c r="D5" s="29">
        <v>6.3E-2</v>
      </c>
      <c r="E5" s="29">
        <v>0.20100000000000001</v>
      </c>
      <c r="F5" s="29">
        <v>0.27600000000000002</v>
      </c>
      <c r="G5" s="30">
        <v>0.377</v>
      </c>
      <c r="H5" s="29">
        <v>1.7999999999999999E-2</v>
      </c>
      <c r="I5" s="29">
        <v>0.28899999999999998</v>
      </c>
      <c r="J5" s="29">
        <v>0.43</v>
      </c>
    </row>
    <row r="6" spans="1:26">
      <c r="C6" s="4">
        <v>0.247</v>
      </c>
      <c r="D6" s="29">
        <v>7.2999999999999995E-2</v>
      </c>
      <c r="E6" s="29">
        <v>0.20300000000000001</v>
      </c>
      <c r="F6" s="29">
        <v>0.251</v>
      </c>
      <c r="G6" s="30">
        <v>0.443</v>
      </c>
      <c r="H6" s="29">
        <v>3.4000000000000002E-2</v>
      </c>
      <c r="I6" s="29">
        <v>0.27500000000000002</v>
      </c>
      <c r="J6" s="29">
        <v>0.42499999999999999</v>
      </c>
    </row>
    <row r="7" spans="1:26">
      <c r="C7" s="4">
        <v>0.29299999999999998</v>
      </c>
      <c r="D7" s="29">
        <v>0.10100000000000001</v>
      </c>
      <c r="E7" s="29">
        <v>0.156</v>
      </c>
      <c r="F7" s="29">
        <v>0.25700000000000001</v>
      </c>
      <c r="G7" s="30">
        <v>0.36899999999999999</v>
      </c>
      <c r="H7" s="29">
        <v>8.1000000000000003E-2</v>
      </c>
      <c r="I7" s="29">
        <v>0.29699999999999999</v>
      </c>
      <c r="J7" s="29">
        <v>0.36499999999999999</v>
      </c>
    </row>
    <row r="8" spans="1:26">
      <c r="C8" s="4">
        <v>0.25600000000000001</v>
      </c>
      <c r="D8" s="29">
        <v>4.1000000000000002E-2</v>
      </c>
      <c r="E8" s="29">
        <v>0.187</v>
      </c>
      <c r="F8" s="29">
        <v>0.33</v>
      </c>
      <c r="G8" s="30">
        <v>0.436</v>
      </c>
      <c r="H8" s="29">
        <v>0.04</v>
      </c>
      <c r="I8" s="29">
        <v>0.29599999999999999</v>
      </c>
      <c r="J8" s="29">
        <v>0.42499999999999999</v>
      </c>
    </row>
    <row r="9" spans="1:26" ht="23">
      <c r="R9" s="31" t="s">
        <v>22</v>
      </c>
    </row>
    <row r="10" spans="1:26">
      <c r="R10" s="8"/>
      <c r="S10" s="8" t="s">
        <v>92</v>
      </c>
      <c r="T10" s="8" t="s">
        <v>23</v>
      </c>
      <c r="U10" s="8" t="s">
        <v>24</v>
      </c>
      <c r="V10" s="8" t="s">
        <v>25</v>
      </c>
      <c r="W10" s="8" t="s">
        <v>93</v>
      </c>
      <c r="X10" s="8" t="s">
        <v>26</v>
      </c>
      <c r="Y10" s="8" t="s">
        <v>27</v>
      </c>
      <c r="Z10" s="8" t="s">
        <v>28</v>
      </c>
    </row>
    <row r="11" spans="1:26" ht="17">
      <c r="R11" s="9" t="s">
        <v>29</v>
      </c>
      <c r="S11" s="9" t="s">
        <v>48</v>
      </c>
      <c r="T11" s="9" t="s">
        <v>30</v>
      </c>
      <c r="U11" s="9" t="s">
        <v>31</v>
      </c>
      <c r="V11" s="9" t="s">
        <v>32</v>
      </c>
      <c r="W11" s="9" t="s">
        <v>94</v>
      </c>
      <c r="X11" s="9" t="s">
        <v>33</v>
      </c>
      <c r="Y11" s="9" t="s">
        <v>34</v>
      </c>
      <c r="Z11" s="9" t="s">
        <v>35</v>
      </c>
    </row>
    <row r="12" spans="1:26" ht="17">
      <c r="R12" s="9" t="s">
        <v>36</v>
      </c>
      <c r="S12" s="9" t="s">
        <v>57</v>
      </c>
      <c r="T12" s="9" t="s">
        <v>37</v>
      </c>
      <c r="U12" s="9" t="s">
        <v>31</v>
      </c>
      <c r="V12" s="9" t="s">
        <v>32</v>
      </c>
      <c r="W12" s="9" t="s">
        <v>94</v>
      </c>
      <c r="X12" s="9" t="s">
        <v>38</v>
      </c>
      <c r="Y12" s="9" t="s">
        <v>34</v>
      </c>
      <c r="Z12" s="9" t="s">
        <v>39</v>
      </c>
    </row>
    <row r="13" spans="1:26" ht="17">
      <c r="R13" s="9" t="s">
        <v>40</v>
      </c>
      <c r="S13" s="9" t="s">
        <v>42</v>
      </c>
      <c r="T13" s="9" t="s">
        <v>38</v>
      </c>
      <c r="U13" s="9" t="s">
        <v>41</v>
      </c>
      <c r="V13" s="9" t="s">
        <v>42</v>
      </c>
      <c r="W13" s="9" t="s">
        <v>95</v>
      </c>
      <c r="X13" s="9" t="s">
        <v>43</v>
      </c>
      <c r="Y13" s="9" t="s">
        <v>34</v>
      </c>
      <c r="Z13" s="9" t="s">
        <v>39</v>
      </c>
    </row>
    <row r="14" spans="1:26" ht="17">
      <c r="R14" s="9" t="s">
        <v>44</v>
      </c>
      <c r="S14" s="9" t="s">
        <v>46</v>
      </c>
      <c r="T14" s="9" t="s">
        <v>43</v>
      </c>
      <c r="U14" s="9" t="s">
        <v>45</v>
      </c>
      <c r="V14" s="9" t="s">
        <v>46</v>
      </c>
      <c r="W14" s="9" t="s">
        <v>96</v>
      </c>
      <c r="X14" s="9" t="s">
        <v>47</v>
      </c>
      <c r="Y14" s="9" t="s">
        <v>48</v>
      </c>
      <c r="Z14" s="9" t="s">
        <v>49</v>
      </c>
    </row>
    <row r="15" spans="1:26" ht="17">
      <c r="R15" s="9" t="s">
        <v>50</v>
      </c>
      <c r="S15" s="9" t="s">
        <v>97</v>
      </c>
      <c r="T15" s="9" t="s">
        <v>47</v>
      </c>
      <c r="U15" s="9" t="s">
        <v>45</v>
      </c>
      <c r="V15" s="9" t="s">
        <v>51</v>
      </c>
      <c r="W15" s="9" t="s">
        <v>49</v>
      </c>
      <c r="X15" s="9" t="s">
        <v>52</v>
      </c>
      <c r="Y15" s="9" t="s">
        <v>48</v>
      </c>
      <c r="Z15" s="9" t="s">
        <v>49</v>
      </c>
    </row>
    <row r="16" spans="1:26" ht="17">
      <c r="R16" s="9" t="s">
        <v>53</v>
      </c>
      <c r="S16" s="9" t="s">
        <v>54</v>
      </c>
      <c r="T16" s="9" t="s">
        <v>54</v>
      </c>
      <c r="U16" s="9" t="s">
        <v>54</v>
      </c>
      <c r="V16" s="9" t="s">
        <v>54</v>
      </c>
      <c r="W16" s="9" t="s">
        <v>54</v>
      </c>
      <c r="X16" s="9" t="s">
        <v>54</v>
      </c>
      <c r="Y16" s="9" t="s">
        <v>54</v>
      </c>
      <c r="Z16" s="9" t="s">
        <v>54</v>
      </c>
    </row>
    <row r="17" spans="11:26" ht="17">
      <c r="R17" s="9" t="s">
        <v>55</v>
      </c>
      <c r="S17" s="9" t="s">
        <v>42</v>
      </c>
      <c r="T17" s="9" t="s">
        <v>38</v>
      </c>
      <c r="U17" s="9" t="s">
        <v>56</v>
      </c>
      <c r="V17" s="9" t="s">
        <v>57</v>
      </c>
      <c r="W17" s="9" t="s">
        <v>59</v>
      </c>
      <c r="X17" s="9" t="s">
        <v>58</v>
      </c>
      <c r="Y17" s="9" t="s">
        <v>48</v>
      </c>
      <c r="Z17" s="9" t="s">
        <v>59</v>
      </c>
    </row>
    <row r="28" spans="11:26">
      <c r="K28" s="5"/>
    </row>
    <row r="32" spans="11:26" ht="17" thickBot="1"/>
    <row r="33" spans="2:14">
      <c r="C33" s="7" t="s">
        <v>88</v>
      </c>
      <c r="D33" s="7" t="s">
        <v>3</v>
      </c>
      <c r="E33" s="7" t="s">
        <v>4</v>
      </c>
      <c r="F33" s="7" t="s">
        <v>5</v>
      </c>
      <c r="G33" s="7" t="s">
        <v>90</v>
      </c>
      <c r="H33" s="7" t="s">
        <v>6</v>
      </c>
      <c r="I33" s="7" t="s">
        <v>7</v>
      </c>
      <c r="J33" s="7" t="s">
        <v>8</v>
      </c>
    </row>
    <row r="34" spans="2:14">
      <c r="B34" s="5"/>
      <c r="C34" s="5"/>
      <c r="D34" s="5"/>
      <c r="E34" s="5"/>
      <c r="F34" s="5"/>
      <c r="G34" s="5"/>
      <c r="H34" s="5"/>
      <c r="I34" s="5"/>
      <c r="J34" s="5"/>
    </row>
    <row r="35" spans="2:14">
      <c r="B35" s="5" t="s">
        <v>9</v>
      </c>
      <c r="C35" s="133">
        <v>0.25539999999999996</v>
      </c>
      <c r="D35" s="5">
        <v>6.2399999999999997E-2</v>
      </c>
      <c r="E35" s="133">
        <v>0.1822</v>
      </c>
      <c r="F35" s="133">
        <v>0.27140000000000003</v>
      </c>
      <c r="G35" s="133">
        <v>0.3962</v>
      </c>
      <c r="H35" s="133">
        <v>4.6400000000000004E-2</v>
      </c>
      <c r="I35" s="133">
        <v>0.29139999999999999</v>
      </c>
      <c r="J35" s="133">
        <v>0.40199999999999997</v>
      </c>
    </row>
    <row r="36" spans="2:14">
      <c r="B36" s="5" t="s">
        <v>10</v>
      </c>
      <c r="C36" s="132">
        <v>1.4445068362593492E-2</v>
      </c>
      <c r="D36" s="132">
        <v>1.1973303637676614E-2</v>
      </c>
      <c r="E36" s="131">
        <v>9.5571962415763358E-3</v>
      </c>
      <c r="F36" s="132">
        <v>1.5628819533157201E-2</v>
      </c>
      <c r="G36" s="132">
        <v>1.802609219991954E-2</v>
      </c>
      <c r="H36" s="132">
        <v>1.0856334556377674E-2</v>
      </c>
      <c r="I36" s="131">
        <v>4.4788391353117315E-3</v>
      </c>
      <c r="J36" s="132">
        <v>1.5132745950421555E-2</v>
      </c>
    </row>
    <row r="37" spans="2:14" ht="17">
      <c r="B37" s="5" t="s">
        <v>11</v>
      </c>
      <c r="C37" s="5">
        <v>0.25600000000000001</v>
      </c>
      <c r="D37" s="5">
        <v>6.3E-2</v>
      </c>
      <c r="E37" s="5">
        <v>0.187</v>
      </c>
      <c r="F37" s="5">
        <v>0.25700000000000001</v>
      </c>
      <c r="G37" s="5">
        <v>0.377</v>
      </c>
      <c r="H37" s="132">
        <v>0.04</v>
      </c>
      <c r="I37" s="5">
        <v>0.29599999999999999</v>
      </c>
      <c r="J37" s="5">
        <v>0.42499999999999999</v>
      </c>
      <c r="L37" s="10" t="s">
        <v>60</v>
      </c>
    </row>
    <row r="38" spans="2:14">
      <c r="B38" s="5" t="s">
        <v>12</v>
      </c>
      <c r="C38" s="5" t="e">
        <v>#N/A</v>
      </c>
      <c r="D38" s="5" t="e">
        <v>#N/A</v>
      </c>
      <c r="E38" s="5" t="e">
        <v>#N/A</v>
      </c>
      <c r="F38" s="5" t="e">
        <v>#N/A</v>
      </c>
      <c r="G38" s="5" t="e">
        <v>#N/A</v>
      </c>
      <c r="H38" s="5" t="e">
        <v>#N/A</v>
      </c>
      <c r="I38" s="5" t="e">
        <v>#N/A</v>
      </c>
      <c r="J38" s="5">
        <v>0.36499999999999999</v>
      </c>
      <c r="L38" t="s">
        <v>61</v>
      </c>
    </row>
    <row r="39" spans="2:14" ht="17" thickBot="1">
      <c r="B39" s="5" t="s">
        <v>13</v>
      </c>
      <c r="C39" s="5">
        <v>3.2300154798390629E-2</v>
      </c>
      <c r="D39" s="132">
        <v>2.677312084909042E-2</v>
      </c>
      <c r="E39" s="132">
        <v>2.1370540470470191E-2</v>
      </c>
      <c r="F39" s="132">
        <v>3.4947102884216034E-2</v>
      </c>
      <c r="G39" s="132">
        <v>4.0307567527698825E-2</v>
      </c>
      <c r="H39" s="132">
        <v>2.4275502054540501E-2</v>
      </c>
      <c r="I39" s="132">
        <v>1.0014988766843411E-2</v>
      </c>
      <c r="J39" s="132">
        <v>3.383784863137726E-2</v>
      </c>
      <c r="L39" s="11"/>
      <c r="M39" s="11"/>
    </row>
    <row r="40" spans="2:14" ht="17" thickTop="1">
      <c r="B40" s="5" t="s">
        <v>14</v>
      </c>
      <c r="C40" s="131">
        <v>1.043299999999997E-3</v>
      </c>
      <c r="D40" s="131">
        <v>7.1680000000000008E-4</v>
      </c>
      <c r="E40" s="131">
        <v>4.5670000000000432E-4</v>
      </c>
      <c r="F40" s="131">
        <v>1.2212999999999807E-3</v>
      </c>
      <c r="G40" s="131">
        <v>1.6247000000000006E-3</v>
      </c>
      <c r="H40" s="131">
        <v>5.8930000000000007E-4</v>
      </c>
      <c r="I40" s="131">
        <v>1.0029999999999971E-4</v>
      </c>
      <c r="J40" s="131">
        <v>1.145E-3</v>
      </c>
      <c r="L40" s="12" t="s">
        <v>62</v>
      </c>
      <c r="M40">
        <v>8</v>
      </c>
    </row>
    <row r="41" spans="2:14">
      <c r="B41" s="5" t="s">
        <v>15</v>
      </c>
      <c r="C41" s="133">
        <v>0.74040816871759674</v>
      </c>
      <c r="D41" s="133">
        <v>-0.47552887274294697</v>
      </c>
      <c r="E41" s="133">
        <v>-2.6449219270833595</v>
      </c>
      <c r="F41" s="133">
        <v>2.6089758260619185</v>
      </c>
      <c r="G41" s="133">
        <v>-2.979837490506176</v>
      </c>
      <c r="H41" s="133">
        <v>-0.31783589978060167</v>
      </c>
      <c r="I41" s="133">
        <v>1.850053031334701</v>
      </c>
      <c r="J41" s="133">
        <v>-3.3064777559543153</v>
      </c>
      <c r="L41" s="13" t="s">
        <v>63</v>
      </c>
      <c r="M41">
        <v>4</v>
      </c>
    </row>
    <row r="42" spans="2:14">
      <c r="B42" s="5" t="s">
        <v>16</v>
      </c>
      <c r="C42" s="133">
        <v>-0.67238099308276222</v>
      </c>
      <c r="D42" s="133">
        <v>0.56443724797586081</v>
      </c>
      <c r="E42" s="133">
        <v>-0.35259489251572124</v>
      </c>
      <c r="F42" s="133">
        <v>1.6297830011253487</v>
      </c>
      <c r="G42" s="133">
        <v>0.46689222072485365</v>
      </c>
      <c r="H42" s="133">
        <v>0.53437988781191548</v>
      </c>
      <c r="I42" s="133">
        <v>-1.458332583957888</v>
      </c>
      <c r="J42" s="133">
        <v>-0.59169938016004198</v>
      </c>
      <c r="L42" s="14" t="s">
        <v>64</v>
      </c>
      <c r="M42">
        <v>0.39100000000000001</v>
      </c>
    </row>
    <row r="43" spans="2:14" ht="17" thickBot="1">
      <c r="B43" s="5" t="s">
        <v>17</v>
      </c>
      <c r="C43" s="5">
        <v>8.5999999999999993E-2</v>
      </c>
      <c r="D43" s="5">
        <v>6.7000000000000004E-2</v>
      </c>
      <c r="E43" s="5">
        <v>4.7000000000000014E-2</v>
      </c>
      <c r="F43" s="5">
        <v>8.7000000000000022E-2</v>
      </c>
      <c r="G43" s="5">
        <v>8.7000000000000022E-2</v>
      </c>
      <c r="H43" s="5">
        <v>6.3E-2</v>
      </c>
      <c r="I43" s="5">
        <v>2.4999999999999967E-2</v>
      </c>
      <c r="J43" s="5">
        <v>6.5000000000000002E-2</v>
      </c>
      <c r="L43" s="15" t="s">
        <v>65</v>
      </c>
      <c r="M43" s="16">
        <f>MAX(C40:J40)/SUM(C40:J40)</f>
        <v>0.23555252703917487</v>
      </c>
      <c r="N43" s="17" t="s">
        <v>66</v>
      </c>
    </row>
    <row r="44" spans="2:14" ht="17" thickTop="1">
      <c r="B44" s="5" t="s">
        <v>18</v>
      </c>
      <c r="C44" s="5">
        <v>0.20699999999999999</v>
      </c>
      <c r="D44" s="5">
        <v>3.4000000000000002E-2</v>
      </c>
      <c r="E44" s="5">
        <v>0.156</v>
      </c>
      <c r="F44" s="5">
        <v>0.24299999999999999</v>
      </c>
      <c r="G44" s="5">
        <v>0.35599999999999998</v>
      </c>
      <c r="H44" s="5">
        <v>1.7999999999999999E-2</v>
      </c>
      <c r="I44" s="5">
        <v>0.27500000000000002</v>
      </c>
      <c r="J44" s="5">
        <v>0.36499999999999999</v>
      </c>
    </row>
    <row r="45" spans="2:14">
      <c r="B45" s="5" t="s">
        <v>19</v>
      </c>
      <c r="C45" s="5">
        <v>0.29299999999999998</v>
      </c>
      <c r="D45" s="5">
        <v>0.10100000000000001</v>
      </c>
      <c r="E45" s="5">
        <v>0.20300000000000001</v>
      </c>
      <c r="F45" s="5">
        <v>0.33</v>
      </c>
      <c r="G45" s="5">
        <v>0.443</v>
      </c>
      <c r="H45" s="5">
        <v>8.1000000000000003E-2</v>
      </c>
      <c r="I45" s="5">
        <v>0.3</v>
      </c>
      <c r="J45" s="5">
        <v>0.43</v>
      </c>
    </row>
    <row r="46" spans="2:14">
      <c r="B46" s="5" t="s">
        <v>20</v>
      </c>
      <c r="C46" s="5">
        <v>1.2769999999999999</v>
      </c>
      <c r="D46" s="5">
        <v>0.312</v>
      </c>
      <c r="E46" s="5">
        <v>0.91100000000000003</v>
      </c>
      <c r="F46" s="5">
        <v>1.3570000000000002</v>
      </c>
      <c r="G46" s="5">
        <v>1.9809999999999999</v>
      </c>
      <c r="H46" s="5">
        <v>0.23200000000000001</v>
      </c>
      <c r="I46" s="5">
        <v>1.4570000000000001</v>
      </c>
      <c r="J46" s="5">
        <v>2.0099999999999998</v>
      </c>
    </row>
    <row r="47" spans="2:14">
      <c r="B47" s="5" t="s">
        <v>21</v>
      </c>
      <c r="C47" s="5">
        <v>5</v>
      </c>
      <c r="D47" s="5">
        <v>5</v>
      </c>
      <c r="E47" s="5">
        <v>5</v>
      </c>
      <c r="F47" s="5">
        <v>5</v>
      </c>
      <c r="G47" s="5">
        <v>5</v>
      </c>
      <c r="H47" s="5">
        <v>5</v>
      </c>
      <c r="I47" s="5">
        <v>5</v>
      </c>
      <c r="J47" s="5">
        <v>5</v>
      </c>
    </row>
    <row r="48" spans="2:14" ht="17" thickBot="1">
      <c r="B48" s="6" t="s">
        <v>91</v>
      </c>
      <c r="C48" s="134">
        <v>4.0105939349570199E-2</v>
      </c>
      <c r="D48" s="134">
        <v>3.3243220277874165E-2</v>
      </c>
      <c r="E48" s="134">
        <v>2.653503072433936E-2</v>
      </c>
      <c r="F48" s="134">
        <v>4.339255949285397E-2</v>
      </c>
      <c r="G48" s="134">
        <v>5.004845545431072E-2</v>
      </c>
      <c r="H48" s="134">
        <v>3.0142016939444446E-2</v>
      </c>
      <c r="I48" s="134">
        <v>1.2435250994204573E-2</v>
      </c>
      <c r="J48" s="134">
        <v>4.2015238422249648E-2</v>
      </c>
    </row>
  </sheetData>
  <conditionalFormatting sqref="C35:J35 C4:J8 C37:J37 C44:J4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07A6F-75F0-964B-8D7C-ADE6E94F2C16}">
  <dimension ref="A1:Z10"/>
  <sheetViews>
    <sheetView workbookViewId="0"/>
  </sheetViews>
  <sheetFormatPr baseColWidth="10" defaultRowHeight="16"/>
  <cols>
    <col min="1" max="1" width="18.6640625" customWidth="1"/>
  </cols>
  <sheetData>
    <row r="1" spans="1:26" ht="19">
      <c r="A1" s="1" t="s">
        <v>67</v>
      </c>
    </row>
    <row r="2" spans="1:26" ht="24" thickBot="1">
      <c r="R2" s="31" t="s">
        <v>22</v>
      </c>
    </row>
    <row r="3" spans="1:26" ht="18" thickTop="1" thickBot="1">
      <c r="B3" s="34" t="s">
        <v>88</v>
      </c>
      <c r="C3" s="35" t="s">
        <v>90</v>
      </c>
      <c r="D3" s="41" t="s">
        <v>3</v>
      </c>
      <c r="E3" s="40" t="s">
        <v>6</v>
      </c>
      <c r="F3" s="38" t="s">
        <v>4</v>
      </c>
      <c r="G3" s="37" t="s">
        <v>7</v>
      </c>
      <c r="H3" s="33" t="s">
        <v>5</v>
      </c>
      <c r="I3" s="32" t="s">
        <v>8</v>
      </c>
      <c r="R3" s="8"/>
      <c r="S3" s="8" t="s">
        <v>92</v>
      </c>
      <c r="T3" s="8" t="s">
        <v>93</v>
      </c>
      <c r="U3" s="8" t="s">
        <v>23</v>
      </c>
      <c r="V3" s="8" t="s">
        <v>26</v>
      </c>
      <c r="W3" s="8" t="s">
        <v>24</v>
      </c>
      <c r="X3" s="8" t="s">
        <v>27</v>
      </c>
      <c r="Y3" s="8" t="s">
        <v>25</v>
      </c>
      <c r="Z3" s="8" t="s">
        <v>28</v>
      </c>
    </row>
    <row r="4" spans="1:26" ht="18" thickTop="1">
      <c r="B4" s="4">
        <v>0.20699999999999999</v>
      </c>
      <c r="C4" s="30">
        <v>0.35599999999999998</v>
      </c>
      <c r="D4" s="29">
        <v>3.4000000000000002E-2</v>
      </c>
      <c r="E4" s="29">
        <v>5.8999999999999997E-2</v>
      </c>
      <c r="F4" s="29">
        <v>0.16400000000000001</v>
      </c>
      <c r="G4" s="29">
        <v>0.3</v>
      </c>
      <c r="H4" s="29">
        <v>0.24299999999999999</v>
      </c>
      <c r="I4" s="29">
        <v>0.36499999999999999</v>
      </c>
      <c r="R4" s="9" t="s">
        <v>29</v>
      </c>
      <c r="S4" s="9" t="s">
        <v>48</v>
      </c>
      <c r="T4" s="9" t="s">
        <v>94</v>
      </c>
      <c r="U4" s="9" t="s">
        <v>30</v>
      </c>
      <c r="V4" s="9" t="s">
        <v>33</v>
      </c>
      <c r="W4" s="9" t="s">
        <v>31</v>
      </c>
      <c r="X4" s="9" t="s">
        <v>34</v>
      </c>
      <c r="Y4" s="9" t="s">
        <v>32</v>
      </c>
      <c r="Z4" s="9" t="s">
        <v>35</v>
      </c>
    </row>
    <row r="5" spans="1:26" ht="17">
      <c r="B5" s="4">
        <v>0.27400000000000002</v>
      </c>
      <c r="C5" s="30">
        <v>0.377</v>
      </c>
      <c r="D5" s="29">
        <v>6.3E-2</v>
      </c>
      <c r="E5" s="29">
        <v>1.7999999999999999E-2</v>
      </c>
      <c r="F5" s="29">
        <v>0.20100000000000001</v>
      </c>
      <c r="G5" s="29">
        <v>0.28899999999999998</v>
      </c>
      <c r="H5" s="29">
        <v>0.27600000000000002</v>
      </c>
      <c r="I5" s="29">
        <v>0.43</v>
      </c>
      <c r="R5" s="9" t="s">
        <v>36</v>
      </c>
      <c r="S5" s="9" t="s">
        <v>57</v>
      </c>
      <c r="T5" s="9" t="s">
        <v>94</v>
      </c>
      <c r="U5" s="9" t="s">
        <v>37</v>
      </c>
      <c r="V5" s="9" t="s">
        <v>38</v>
      </c>
      <c r="W5" s="9" t="s">
        <v>31</v>
      </c>
      <c r="X5" s="9" t="s">
        <v>34</v>
      </c>
      <c r="Y5" s="9" t="s">
        <v>32</v>
      </c>
      <c r="Z5" s="9" t="s">
        <v>39</v>
      </c>
    </row>
    <row r="6" spans="1:26" ht="17">
      <c r="B6" s="4">
        <v>0.247</v>
      </c>
      <c r="C6" s="30">
        <v>0.443</v>
      </c>
      <c r="D6" s="29">
        <v>7.2999999999999995E-2</v>
      </c>
      <c r="E6" s="29">
        <v>3.4000000000000002E-2</v>
      </c>
      <c r="F6" s="29">
        <v>0.20300000000000001</v>
      </c>
      <c r="G6" s="29">
        <v>0.27500000000000002</v>
      </c>
      <c r="H6" s="29">
        <v>0.251</v>
      </c>
      <c r="I6" s="29">
        <v>0.42499999999999999</v>
      </c>
      <c r="R6" s="9" t="s">
        <v>40</v>
      </c>
      <c r="S6" s="9" t="s">
        <v>42</v>
      </c>
      <c r="T6" s="9" t="s">
        <v>95</v>
      </c>
      <c r="U6" s="9" t="s">
        <v>38</v>
      </c>
      <c r="V6" s="9" t="s">
        <v>43</v>
      </c>
      <c r="W6" s="9" t="s">
        <v>41</v>
      </c>
      <c r="X6" s="9" t="s">
        <v>34</v>
      </c>
      <c r="Y6" s="9" t="s">
        <v>42</v>
      </c>
      <c r="Z6" s="9" t="s">
        <v>39</v>
      </c>
    </row>
    <row r="7" spans="1:26" ht="17">
      <c r="B7" s="4">
        <v>0.29299999999999998</v>
      </c>
      <c r="C7" s="30">
        <v>0.36899999999999999</v>
      </c>
      <c r="D7" s="29">
        <v>0.10100000000000001</v>
      </c>
      <c r="E7" s="29">
        <v>8.1000000000000003E-2</v>
      </c>
      <c r="F7" s="29">
        <v>0.156</v>
      </c>
      <c r="G7" s="29">
        <v>0.29699999999999999</v>
      </c>
      <c r="H7" s="29">
        <v>0.25700000000000001</v>
      </c>
      <c r="I7" s="29">
        <v>0.36499999999999999</v>
      </c>
      <c r="R7" s="9" t="s">
        <v>44</v>
      </c>
      <c r="S7" s="9" t="s">
        <v>46</v>
      </c>
      <c r="T7" s="9" t="s">
        <v>96</v>
      </c>
      <c r="U7" s="9" t="s">
        <v>43</v>
      </c>
      <c r="V7" s="9" t="s">
        <v>47</v>
      </c>
      <c r="W7" s="9" t="s">
        <v>45</v>
      </c>
      <c r="X7" s="9" t="s">
        <v>48</v>
      </c>
      <c r="Y7" s="9" t="s">
        <v>46</v>
      </c>
      <c r="Z7" s="9" t="s">
        <v>49</v>
      </c>
    </row>
    <row r="8" spans="1:26" ht="17">
      <c r="B8" s="4">
        <v>0.25600000000000001</v>
      </c>
      <c r="C8" s="30">
        <v>0.436</v>
      </c>
      <c r="D8" s="29">
        <v>4.1000000000000002E-2</v>
      </c>
      <c r="E8" s="29">
        <v>0.04</v>
      </c>
      <c r="F8" s="29">
        <v>0.187</v>
      </c>
      <c r="G8" s="29">
        <v>0.29599999999999999</v>
      </c>
      <c r="H8" s="29">
        <v>0.33</v>
      </c>
      <c r="I8" s="29">
        <v>0.42499999999999999</v>
      </c>
      <c r="R8" s="9" t="s">
        <v>50</v>
      </c>
      <c r="S8" s="9" t="s">
        <v>97</v>
      </c>
      <c r="T8" s="9" t="s">
        <v>49</v>
      </c>
      <c r="U8" s="9" t="s">
        <v>47</v>
      </c>
      <c r="V8" s="9" t="s">
        <v>52</v>
      </c>
      <c r="W8" s="9" t="s">
        <v>45</v>
      </c>
      <c r="X8" s="9" t="s">
        <v>48</v>
      </c>
      <c r="Y8" s="9" t="s">
        <v>51</v>
      </c>
      <c r="Z8" s="9" t="s">
        <v>49</v>
      </c>
    </row>
    <row r="9" spans="1:26" ht="17">
      <c r="R9" s="9" t="s">
        <v>53</v>
      </c>
      <c r="S9" s="9" t="s">
        <v>54</v>
      </c>
      <c r="T9" s="9" t="s">
        <v>54</v>
      </c>
      <c r="U9" s="9" t="s">
        <v>54</v>
      </c>
      <c r="V9" s="9" t="s">
        <v>54</v>
      </c>
      <c r="W9" s="9" t="s">
        <v>54</v>
      </c>
      <c r="X9" s="9" t="s">
        <v>54</v>
      </c>
      <c r="Y9" s="9" t="s">
        <v>54</v>
      </c>
      <c r="Z9" s="9" t="s">
        <v>54</v>
      </c>
    </row>
    <row r="10" spans="1:26" ht="17">
      <c r="R10" s="9" t="s">
        <v>55</v>
      </c>
      <c r="S10" s="9" t="s">
        <v>42</v>
      </c>
      <c r="T10" s="9" t="s">
        <v>59</v>
      </c>
      <c r="U10" s="9" t="s">
        <v>38</v>
      </c>
      <c r="V10" s="9" t="s">
        <v>58</v>
      </c>
      <c r="W10" s="9" t="s">
        <v>56</v>
      </c>
      <c r="X10" s="9" t="s">
        <v>48</v>
      </c>
      <c r="Y10" s="9" t="s">
        <v>57</v>
      </c>
      <c r="Z10" s="9" t="s">
        <v>59</v>
      </c>
    </row>
  </sheetData>
  <conditionalFormatting sqref="B4:I8">
    <cfRule type="colorScale" priority="14">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ADF3E-CA10-AC4D-BC3F-571B26D07202}">
  <dimension ref="A1:AA49"/>
  <sheetViews>
    <sheetView zoomScale="98" zoomScaleNormal="98" workbookViewId="0">
      <selection activeCell="A5" sqref="A5"/>
    </sheetView>
  </sheetViews>
  <sheetFormatPr baseColWidth="10" defaultRowHeight="16"/>
  <cols>
    <col min="7" max="7" width="11.1640625" bestFit="1" customWidth="1"/>
    <col min="8" max="8" width="17.6640625" bestFit="1" customWidth="1"/>
    <col min="9" max="10" width="18.33203125" bestFit="1" customWidth="1"/>
    <col min="11" max="12" width="17.6640625" bestFit="1" customWidth="1"/>
    <col min="13" max="13" width="15.33203125" bestFit="1" customWidth="1"/>
    <col min="16" max="16" width="10.6640625" customWidth="1"/>
    <col min="18" max="18" width="11.83203125" bestFit="1" customWidth="1"/>
    <col min="24" max="24" width="44.1640625" bestFit="1" customWidth="1"/>
  </cols>
  <sheetData>
    <row r="1" spans="1:26" ht="19">
      <c r="A1" s="1" t="s">
        <v>113</v>
      </c>
    </row>
    <row r="2" spans="1:26" ht="17" thickBot="1"/>
    <row r="3" spans="1:26" ht="18" thickTop="1" thickBot="1">
      <c r="B3" s="34" t="s">
        <v>98</v>
      </c>
      <c r="C3" s="39" t="s">
        <v>72</v>
      </c>
      <c r="D3" s="36" t="s">
        <v>71</v>
      </c>
      <c r="E3" s="76" t="s">
        <v>70</v>
      </c>
      <c r="G3" t="s">
        <v>73</v>
      </c>
      <c r="N3" s="5" t="s">
        <v>125</v>
      </c>
    </row>
    <row r="4" spans="1:26" ht="18" thickTop="1" thickBot="1">
      <c r="A4" s="74" t="s">
        <v>68</v>
      </c>
      <c r="B4" s="42">
        <v>0.20699999999999999</v>
      </c>
      <c r="C4" s="43">
        <v>3.4000000000000002E-2</v>
      </c>
      <c r="D4" s="44">
        <v>0.16400000000000001</v>
      </c>
      <c r="E4" s="45">
        <v>0.24299999999999999</v>
      </c>
      <c r="W4" t="s">
        <v>120</v>
      </c>
    </row>
    <row r="5" spans="1:26" ht="18" thickTop="1" thickBot="1">
      <c r="B5" s="50">
        <v>0.27400000000000002</v>
      </c>
      <c r="C5" s="51">
        <v>6.3E-2</v>
      </c>
      <c r="D5" s="52">
        <v>0.20100000000000001</v>
      </c>
      <c r="E5" s="53">
        <v>0.27600000000000002</v>
      </c>
      <c r="G5" t="s">
        <v>74</v>
      </c>
      <c r="H5" t="s">
        <v>98</v>
      </c>
      <c r="I5" t="s">
        <v>72</v>
      </c>
      <c r="J5" t="s">
        <v>71</v>
      </c>
      <c r="K5" t="s">
        <v>70</v>
      </c>
      <c r="L5" t="s">
        <v>75</v>
      </c>
      <c r="W5" s="120"/>
      <c r="X5" s="121" t="s">
        <v>80</v>
      </c>
      <c r="Y5" s="121" t="s">
        <v>103</v>
      </c>
      <c r="Z5" s="122" t="s">
        <v>82</v>
      </c>
    </row>
    <row r="6" spans="1:26" ht="18" thickTop="1" thickBot="1">
      <c r="B6" s="57">
        <v>0.247</v>
      </c>
      <c r="C6" s="58">
        <v>7.2999999999999995E-2</v>
      </c>
      <c r="D6" s="59">
        <v>0.20300000000000001</v>
      </c>
      <c r="E6" s="60">
        <v>0.251</v>
      </c>
      <c r="G6" s="77" t="s">
        <v>68</v>
      </c>
      <c r="H6" s="22"/>
      <c r="I6" s="22"/>
      <c r="J6" s="22"/>
      <c r="K6" s="22"/>
      <c r="L6" s="22"/>
      <c r="W6" s="123" t="s">
        <v>119</v>
      </c>
      <c r="X6" s="124">
        <f>(((-0.5*H9+(-0.5)*K9)+(0.5*H15+0.5*K15))^2*$H$7)/(-0.5^2+(-0.5)^2+0.5^2+0.5^2)</f>
        <v>9.2072450000000056E-2</v>
      </c>
      <c r="Y6" s="125">
        <f>X6/$J$30</f>
        <v>106.79090671847366</v>
      </c>
      <c r="Z6" s="126">
        <f>_xlfn.F.DIST.RT(Y6,1,$I$30)</f>
        <v>1.0086901904544344E-11</v>
      </c>
    </row>
    <row r="7" spans="1:26" ht="17" thickTop="1">
      <c r="B7" s="63">
        <v>0.29299999999999998</v>
      </c>
      <c r="C7" s="64">
        <v>0.10100000000000001</v>
      </c>
      <c r="D7" s="65">
        <v>0.156</v>
      </c>
      <c r="E7" s="66">
        <v>0.25700000000000001</v>
      </c>
      <c r="G7" s="5" t="s">
        <v>21</v>
      </c>
      <c r="H7" s="5">
        <v>5</v>
      </c>
      <c r="I7" s="5">
        <v>5</v>
      </c>
      <c r="J7" s="5">
        <v>5</v>
      </c>
      <c r="K7" s="5">
        <v>5</v>
      </c>
      <c r="L7" s="5">
        <v>20</v>
      </c>
    </row>
    <row r="8" spans="1:26" ht="17" thickBot="1">
      <c r="B8" s="69">
        <v>0.25600000000000001</v>
      </c>
      <c r="C8" s="70">
        <v>4.1000000000000002E-2</v>
      </c>
      <c r="D8" s="18">
        <v>0.187</v>
      </c>
      <c r="E8" s="71">
        <v>0.33</v>
      </c>
      <c r="G8" s="5" t="s">
        <v>20</v>
      </c>
      <c r="H8" s="5">
        <v>1.2769999999999999</v>
      </c>
      <c r="I8" s="5">
        <v>0.312</v>
      </c>
      <c r="J8" s="5">
        <v>0.91100000000000003</v>
      </c>
      <c r="K8" s="5">
        <v>1.3570000000000002</v>
      </c>
      <c r="L8" s="5">
        <v>3.8570000000000002</v>
      </c>
      <c r="W8" t="s">
        <v>121</v>
      </c>
    </row>
    <row r="9" spans="1:26" ht="18" thickTop="1" thickBot="1">
      <c r="A9" s="75" t="s">
        <v>69</v>
      </c>
      <c r="B9" s="46">
        <v>0.35599999999999998</v>
      </c>
      <c r="C9" s="47">
        <v>5.8999999999999997E-2</v>
      </c>
      <c r="D9" s="48">
        <v>0.3</v>
      </c>
      <c r="E9" s="49">
        <v>0.36499999999999999</v>
      </c>
      <c r="G9" s="5" t="s">
        <v>9</v>
      </c>
      <c r="H9" s="5">
        <v>0.25539999999999996</v>
      </c>
      <c r="I9" s="5">
        <v>6.2399999999999997E-2</v>
      </c>
      <c r="J9" s="5">
        <v>0.1822</v>
      </c>
      <c r="K9" s="5">
        <v>0.27140000000000003</v>
      </c>
      <c r="L9" s="5">
        <v>0.19285000000000002</v>
      </c>
      <c r="W9" s="106"/>
      <c r="X9" s="107" t="s">
        <v>80</v>
      </c>
      <c r="Y9" s="107" t="s">
        <v>103</v>
      </c>
      <c r="Z9" s="108" t="s">
        <v>82</v>
      </c>
    </row>
    <row r="10" spans="1:26" ht="18" thickTop="1" thickBot="1">
      <c r="B10" s="54">
        <v>0.377</v>
      </c>
      <c r="C10" s="20">
        <v>1.7999999999999999E-2</v>
      </c>
      <c r="D10" s="55">
        <v>0.28899999999999998</v>
      </c>
      <c r="E10" s="56">
        <v>0.43</v>
      </c>
      <c r="G10" s="5" t="s">
        <v>14</v>
      </c>
      <c r="H10" s="131">
        <v>1.043299999999997E-3</v>
      </c>
      <c r="I10" s="130">
        <v>7.1680000000000008E-4</v>
      </c>
      <c r="J10" s="130">
        <v>4.5670000000000432E-4</v>
      </c>
      <c r="K10" s="131">
        <v>1.2212999999999807E-3</v>
      </c>
      <c r="L10" s="131">
        <v>7.8851868421052681E-3</v>
      </c>
      <c r="W10" s="109" t="s">
        <v>122</v>
      </c>
      <c r="X10" s="110">
        <f>(-J9+J15)^2*$H$7/((-1)^2+1^2)</f>
        <v>2.9811599999999997E-2</v>
      </c>
      <c r="Y10" s="111">
        <f>X10/$J$30</f>
        <v>34.577203004030494</v>
      </c>
      <c r="Z10" s="112">
        <f>_xlfn.F.DIST.RT(Y10,1,$I$30)</f>
        <v>1.5356209950735322E-6</v>
      </c>
    </row>
    <row r="11" spans="1:26" ht="17" thickBot="1">
      <c r="B11" s="61">
        <v>0.443</v>
      </c>
      <c r="C11" s="43">
        <v>3.4000000000000002E-2</v>
      </c>
      <c r="D11" s="19">
        <v>0.27500000000000002</v>
      </c>
      <c r="E11" s="62">
        <v>0.42499999999999999</v>
      </c>
      <c r="G11" s="5"/>
      <c r="H11" s="5"/>
      <c r="I11" s="5"/>
      <c r="J11" s="5"/>
      <c r="K11" s="5"/>
      <c r="L11" s="5"/>
    </row>
    <row r="12" spans="1:26" ht="18" thickTop="1" thickBot="1">
      <c r="B12" s="67">
        <v>0.36899999999999999</v>
      </c>
      <c r="C12" s="21">
        <v>8.1000000000000003E-2</v>
      </c>
      <c r="D12" s="68">
        <v>0.29699999999999999</v>
      </c>
      <c r="E12" s="49">
        <v>0.36499999999999999</v>
      </c>
      <c r="G12" s="78" t="s">
        <v>69</v>
      </c>
      <c r="H12" s="22"/>
      <c r="I12" s="22"/>
      <c r="J12" s="22"/>
      <c r="K12" s="22"/>
      <c r="L12" s="22"/>
      <c r="W12" t="s">
        <v>123</v>
      </c>
    </row>
    <row r="13" spans="1:26" ht="17" thickTop="1">
      <c r="B13" s="72">
        <v>0.436</v>
      </c>
      <c r="C13" s="73">
        <v>0.04</v>
      </c>
      <c r="D13" s="68">
        <v>0.29599999999999999</v>
      </c>
      <c r="E13" s="62">
        <v>0.42499999999999999</v>
      </c>
      <c r="G13" s="5" t="s">
        <v>21</v>
      </c>
      <c r="H13" s="5">
        <v>5</v>
      </c>
      <c r="I13" s="5">
        <v>5</v>
      </c>
      <c r="J13" s="5">
        <v>5</v>
      </c>
      <c r="K13" s="5">
        <v>5</v>
      </c>
      <c r="L13" s="5">
        <v>20</v>
      </c>
      <c r="W13" s="113"/>
      <c r="X13" s="114" t="s">
        <v>80</v>
      </c>
      <c r="Y13" s="114" t="s">
        <v>103</v>
      </c>
      <c r="Z13" s="115" t="s">
        <v>82</v>
      </c>
    </row>
    <row r="14" spans="1:26" ht="17" thickBot="1">
      <c r="G14" s="5" t="s">
        <v>20</v>
      </c>
      <c r="H14" s="5">
        <v>1.9809999999999999</v>
      </c>
      <c r="I14" s="5">
        <v>0.23200000000000001</v>
      </c>
      <c r="J14" s="5">
        <v>1.4570000000000001</v>
      </c>
      <c r="K14" s="5">
        <v>2.0099999999999998</v>
      </c>
      <c r="L14" s="5">
        <v>5.68</v>
      </c>
      <c r="W14" s="116" t="s">
        <v>124</v>
      </c>
      <c r="X14" s="117">
        <f>(-I9+I15)^2*$H$7/((-1)^2+1^2)</f>
        <v>6.399999999999994E-4</v>
      </c>
      <c r="Y14" s="118">
        <f>X14/$J$30</f>
        <v>0.7423086960303874</v>
      </c>
      <c r="Z14" s="119">
        <f>_xlfn.F.DIST.RT(Y14,1,$I$30)</f>
        <v>0.39533273706264183</v>
      </c>
    </row>
    <row r="15" spans="1:26">
      <c r="G15" s="5" t="s">
        <v>9</v>
      </c>
      <c r="H15" s="5">
        <v>0.3962</v>
      </c>
      <c r="I15" s="5">
        <v>4.6400000000000004E-2</v>
      </c>
      <c r="J15" s="5">
        <v>0.29139999999999999</v>
      </c>
      <c r="K15" s="5">
        <v>0.40199999999999997</v>
      </c>
      <c r="L15" s="5">
        <v>0.28399999999999997</v>
      </c>
    </row>
    <row r="16" spans="1:26">
      <c r="G16" s="5" t="s">
        <v>14</v>
      </c>
      <c r="H16" s="129">
        <v>1.6247000000000006E-3</v>
      </c>
      <c r="I16" s="129">
        <v>5.8930000000000007E-4</v>
      </c>
      <c r="J16" s="129">
        <v>1.0029999999999971E-4</v>
      </c>
      <c r="K16" s="129">
        <v>1.145E-3</v>
      </c>
      <c r="L16" s="129">
        <v>2.2575999999999999E-2</v>
      </c>
      <c r="O16" t="s">
        <v>107</v>
      </c>
    </row>
    <row r="17" spans="7:18">
      <c r="G17" s="5"/>
      <c r="H17" s="5"/>
      <c r="I17" s="5"/>
      <c r="J17" s="5"/>
      <c r="K17" s="5"/>
      <c r="L17" s="5"/>
    </row>
    <row r="18" spans="7:18" ht="17" thickBot="1">
      <c r="G18" s="22" t="s">
        <v>75</v>
      </c>
      <c r="H18" s="22"/>
      <c r="I18" s="22"/>
      <c r="J18" s="22"/>
      <c r="L18" s="103" t="s">
        <v>101</v>
      </c>
      <c r="M18" s="103" t="s">
        <v>126</v>
      </c>
      <c r="N18" s="103" t="s">
        <v>102</v>
      </c>
      <c r="O18" s="82"/>
      <c r="P18" s="99" t="s">
        <v>80</v>
      </c>
      <c r="Q18" s="99" t="s">
        <v>103</v>
      </c>
      <c r="R18" s="100" t="s">
        <v>82</v>
      </c>
    </row>
    <row r="19" spans="7:18">
      <c r="G19" s="5" t="s">
        <v>21</v>
      </c>
      <c r="H19" s="5">
        <v>10</v>
      </c>
      <c r="I19" s="5">
        <v>10</v>
      </c>
      <c r="J19" s="5">
        <v>10</v>
      </c>
      <c r="K19">
        <v>10</v>
      </c>
      <c r="L19">
        <v>4</v>
      </c>
      <c r="M19">
        <v>2</v>
      </c>
      <c r="N19">
        <v>5</v>
      </c>
      <c r="O19" s="83" t="s">
        <v>104</v>
      </c>
      <c r="P19" s="80">
        <f>(H9-K9)^2*$H$7/(1^2+(-1)^2)</f>
        <v>6.4000000000000558E-4</v>
      </c>
      <c r="Q19" s="81">
        <f>P19/$J$30</f>
        <v>0.74230869603039462</v>
      </c>
      <c r="R19" s="84">
        <f>_xlfn.F.DIST.RT(Q19,1,$I$30)</f>
        <v>0.39533273706263961</v>
      </c>
    </row>
    <row r="20" spans="7:18">
      <c r="G20" s="5" t="s">
        <v>20</v>
      </c>
      <c r="H20" s="5">
        <v>3.258</v>
      </c>
      <c r="I20" s="5">
        <v>0.54400000000000004</v>
      </c>
      <c r="J20" s="5">
        <v>2.3680000000000003</v>
      </c>
      <c r="K20">
        <v>3.367</v>
      </c>
      <c r="O20" s="85" t="s">
        <v>105</v>
      </c>
      <c r="P20" s="81">
        <f>(((0.5*H9+0.5*K9)-I9)^2*$H$7)/(0.5^2+0.5^2+(-1)^2)</f>
        <v>0.13466999999999996</v>
      </c>
      <c r="Q20" s="89">
        <f>P20/$J$30</f>
        <v>156.19798764751928</v>
      </c>
      <c r="R20" s="86">
        <f>_xlfn.F.DIST.RT(Q20,1,$I$30)</f>
        <v>7.4545514897367696E-14</v>
      </c>
    </row>
    <row r="21" spans="7:18">
      <c r="G21" s="5" t="s">
        <v>9</v>
      </c>
      <c r="H21" s="5">
        <v>0.32579999999999998</v>
      </c>
      <c r="I21" s="5">
        <v>5.4400000000000004E-2</v>
      </c>
      <c r="J21" s="5">
        <v>0.23679999999999998</v>
      </c>
      <c r="K21">
        <v>0.3367</v>
      </c>
      <c r="O21" s="87" t="s">
        <v>106</v>
      </c>
      <c r="P21" s="144">
        <f>(((0.5*H9+0.5*K9)-J9)^2*$H$7)/(0.5^2+0.5^2+(-1)^2)</f>
        <v>2.1978133333333316E-2</v>
      </c>
      <c r="Q21" s="90">
        <f>P21/$J$30</f>
        <v>25.491499212263534</v>
      </c>
      <c r="R21" s="88">
        <f>_xlfn.F.DIST.RT(Q21,1,$I$30)</f>
        <v>1.7237796142356872E-5</v>
      </c>
    </row>
    <row r="22" spans="7:18">
      <c r="G22" s="5" t="s">
        <v>14</v>
      </c>
      <c r="H22" s="131">
        <v>6.6926222222222099E-3</v>
      </c>
      <c r="I22" s="130">
        <v>6.5159999999999914E-4</v>
      </c>
      <c r="J22" s="131">
        <v>3.5599555555555743E-3</v>
      </c>
      <c r="K22" s="135">
        <v>5.7895666666666467E-3</v>
      </c>
    </row>
    <row r="23" spans="7:18">
      <c r="G23" s="5"/>
      <c r="H23" s="5"/>
      <c r="I23" s="5"/>
      <c r="J23" s="5"/>
    </row>
    <row r="25" spans="7:18" ht="17" thickBot="1">
      <c r="G25" t="s">
        <v>76</v>
      </c>
    </row>
    <row r="26" spans="7:18">
      <c r="G26" s="7" t="s">
        <v>77</v>
      </c>
      <c r="H26" s="7" t="s">
        <v>78</v>
      </c>
      <c r="I26" s="7" t="s">
        <v>79</v>
      </c>
      <c r="J26" s="7" t="s">
        <v>80</v>
      </c>
      <c r="K26" s="7" t="s">
        <v>81</v>
      </c>
      <c r="L26" s="7" t="s">
        <v>82</v>
      </c>
      <c r="M26" s="7" t="s">
        <v>83</v>
      </c>
    </row>
    <row r="27" spans="7:18">
      <c r="G27" s="5" t="s">
        <v>99</v>
      </c>
      <c r="H27" s="132">
        <v>8.3083224999999983E-2</v>
      </c>
      <c r="I27" s="5">
        <v>1</v>
      </c>
      <c r="J27" s="132">
        <v>8.3083224999999983E-2</v>
      </c>
      <c r="K27" s="138">
        <v>96.364688143358322</v>
      </c>
      <c r="L27" s="140">
        <v>3.5592472113603307E-11</v>
      </c>
      <c r="M27" s="137">
        <v>4.1490974456995477</v>
      </c>
    </row>
    <row r="28" spans="7:18">
      <c r="G28" s="5" t="s">
        <v>100</v>
      </c>
      <c r="H28" s="133">
        <v>0.51160207499999988</v>
      </c>
      <c r="I28" s="5">
        <v>3</v>
      </c>
      <c r="J28" s="133">
        <v>0.17053402499999995</v>
      </c>
      <c r="K28" s="139">
        <v>197.79514019775559</v>
      </c>
      <c r="L28" s="140">
        <v>9.9495646909116451E-21</v>
      </c>
      <c r="M28" s="137">
        <v>2.9011195838408388</v>
      </c>
    </row>
    <row r="29" spans="7:18">
      <c r="G29" s="5" t="s">
        <v>84</v>
      </c>
      <c r="H29" s="132">
        <v>3.9570874999999991E-2</v>
      </c>
      <c r="I29" s="5">
        <v>3</v>
      </c>
      <c r="J29" s="132">
        <v>1.3190291666666664E-2</v>
      </c>
      <c r="K29" s="138">
        <v>15.298856573974728</v>
      </c>
      <c r="L29" s="141">
        <v>2.3789164839550161E-6</v>
      </c>
      <c r="M29" s="137">
        <v>2.9011195838408388</v>
      </c>
      <c r="O29" t="s">
        <v>108</v>
      </c>
    </row>
    <row r="30" spans="7:18" ht="17" thickBot="1">
      <c r="G30" s="5" t="s">
        <v>85</v>
      </c>
      <c r="H30" s="132">
        <v>2.7589600000000006E-2</v>
      </c>
      <c r="I30" s="5">
        <v>32</v>
      </c>
      <c r="J30" s="130">
        <v>8.6217500000000018E-4</v>
      </c>
      <c r="K30" s="5"/>
      <c r="L30" s="5"/>
      <c r="M30" s="5"/>
    </row>
    <row r="31" spans="7:18">
      <c r="G31" s="5"/>
      <c r="H31" s="133"/>
      <c r="I31" s="5"/>
      <c r="J31" s="5"/>
      <c r="K31" s="5"/>
      <c r="L31" s="5"/>
      <c r="M31" s="5"/>
      <c r="O31" s="91"/>
      <c r="P31" s="101" t="s">
        <v>80</v>
      </c>
      <c r="Q31" s="101" t="s">
        <v>103</v>
      </c>
      <c r="R31" s="102" t="s">
        <v>82</v>
      </c>
    </row>
    <row r="32" spans="7:18" ht="17" thickBot="1">
      <c r="G32" s="6" t="s">
        <v>75</v>
      </c>
      <c r="H32" s="136">
        <v>0.66184577499999986</v>
      </c>
      <c r="I32" s="6">
        <v>39</v>
      </c>
      <c r="J32" s="6"/>
      <c r="K32" s="6"/>
      <c r="L32" s="6"/>
      <c r="M32" s="6"/>
      <c r="O32" s="92" t="s">
        <v>109</v>
      </c>
      <c r="P32" s="142">
        <f>(H15-K15)^2*$H$7/(1^2+(-1)^2)</f>
        <v>8.4099999999999171E-5</v>
      </c>
      <c r="Q32" s="81">
        <f>P32/$J$30</f>
        <v>9.7544002087742221E-2</v>
      </c>
      <c r="R32" s="93">
        <f>_xlfn.F.DIST.RT(Q32,1,$I$30)</f>
        <v>0.75682324641941545</v>
      </c>
    </row>
    <row r="33" spans="7:21">
      <c r="O33" s="94" t="s">
        <v>110</v>
      </c>
      <c r="P33" s="81">
        <f>(((0.5*H15+0.5*K15)-I15)^2*$H$7)/(0.5^2+0.5^2+(-1)^2)</f>
        <v>0.41465763333333339</v>
      </c>
      <c r="Q33" s="89">
        <f>P33/$J$30</f>
        <v>480.94369859173986</v>
      </c>
      <c r="R33" s="95">
        <f>_xlfn.F.DIST.RT(Q33,1,$I$30)</f>
        <v>7.5927457797518802E-21</v>
      </c>
    </row>
    <row r="34" spans="7:21" ht="17" thickBot="1">
      <c r="O34" s="96" t="s">
        <v>111</v>
      </c>
      <c r="P34" s="143">
        <f>(((0.5*H15+0.5*K15)-J15)^2*$H$7)/(0.5^2+0.5^2+(-1)^2)</f>
        <v>3.8664300000000013E-2</v>
      </c>
      <c r="Q34" s="97">
        <f>P34/$J$30</f>
        <v>44.845072056137099</v>
      </c>
      <c r="R34" s="98">
        <f>_xlfn.F.DIST.RT(Q34,1,$I$30)</f>
        <v>1.4681213675982015E-7</v>
      </c>
    </row>
    <row r="40" spans="7:21">
      <c r="K40" s="79"/>
    </row>
    <row r="44" spans="7:21">
      <c r="U44" t="s">
        <v>114</v>
      </c>
    </row>
    <row r="47" spans="7:21">
      <c r="G47" s="5"/>
    </row>
    <row r="49" spans="27:27">
      <c r="AA49" s="127" t="s">
        <v>127</v>
      </c>
    </row>
  </sheetData>
  <conditionalFormatting sqref="B4:E13 H9:K9 H15:K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D6CB8-73CB-954F-8B15-7CA086DE1021}">
  <dimension ref="A1:I7"/>
  <sheetViews>
    <sheetView workbookViewId="0"/>
  </sheetViews>
  <sheetFormatPr baseColWidth="10" defaultRowHeight="16"/>
  <sheetData>
    <row r="1" spans="1:9" ht="19">
      <c r="A1" s="1" t="s">
        <v>112</v>
      </c>
    </row>
    <row r="2" spans="1:9">
      <c r="G2" t="s">
        <v>115</v>
      </c>
    </row>
    <row r="4" spans="1:9">
      <c r="H4" s="103" t="s">
        <v>117</v>
      </c>
      <c r="I4" s="104" t="s">
        <v>118</v>
      </c>
    </row>
    <row r="5" spans="1:9">
      <c r="H5">
        <v>0.05</v>
      </c>
      <c r="I5">
        <v>11</v>
      </c>
    </row>
    <row r="7" spans="1:9">
      <c r="H7" s="105" t="s">
        <v>116</v>
      </c>
      <c r="I7">
        <f>1-(1-H5)^(1/I5)</f>
        <v>4.652171732197341E-3</v>
      </c>
    </row>
  </sheetData>
  <pageMargins left="0.7" right="0.7" top="0.75" bottom="0.75" header="0.3" footer="0.3"/>
  <pageSetup paperSize="9"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6</vt:i4>
      </vt:variant>
    </vt:vector>
  </HeadingPairs>
  <TitlesOfParts>
    <vt:vector size="6" baseType="lpstr">
      <vt:lpstr>Skiss experimentutformning v1</vt:lpstr>
      <vt:lpstr>Skiss experimentutformning v2</vt:lpstr>
      <vt:lpstr>Lådagram gr kön</vt:lpstr>
      <vt:lpstr>Lådagram gr. individtäthet</vt:lpstr>
      <vt:lpstr>Variansanalys, kontraster, sl.</vt:lpstr>
      <vt:lpstr>alpha prime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2019-04-12T06:30:47Z</dcterms:created>
  <dcterms:modified xsi:type="dcterms:W3CDTF">2020-01-05T19:35:36Z</dcterms:modified>
</cp:coreProperties>
</file>