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j15/Box Sync/Default Sync Folder/Dropbox/Kurs i experimentdesign/statdistansv20/Kursmapp/avsnitt5/exempel-kap8/"/>
    </mc:Choice>
  </mc:AlternateContent>
  <xr:revisionPtr revIDLastSave="0" documentId="13_ncr:1_{AC35691B-C347-F940-AA64-8C184EB69F4A}" xr6:coauthVersionLast="36" xr6:coauthVersionMax="36" xr10:uidLastSave="{00000000-0000-0000-0000-000000000000}"/>
  <bookViews>
    <workbookView xWindow="1240" yWindow="460" windowWidth="33700" windowHeight="21140" xr2:uid="{1E45C9BB-F5EB-664D-9133-C5C91344D9FC}"/>
  </bookViews>
  <sheets>
    <sheet name="Lådagram och analyser" sheetId="1" r:id="rId1"/>
    <sheet name="medelv ord storlek" sheetId="2" r:id="rId2"/>
  </sheets>
  <definedNames>
    <definedName name="OLE_LINK47" localSheetId="0">'Lådagram och analyser'!$D$3</definedName>
    <definedName name="OLE_LINK49" localSheetId="0">'Lådagram och analyser'!$B$3</definedName>
    <definedName name="OLE_LINK50" localSheetId="0">'Lådagram och analyser'!$B$3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9" i="1" l="1"/>
  <c r="Q69" i="1"/>
  <c r="D56" i="1"/>
  <c r="Q68" i="1"/>
  <c r="P68" i="1"/>
  <c r="O68" i="1"/>
  <c r="P67" i="1"/>
  <c r="O67" i="1"/>
  <c r="O66" i="1"/>
  <c r="L69" i="1"/>
  <c r="K69" i="1"/>
  <c r="K68" i="1"/>
  <c r="J67" i="1"/>
  <c r="J68" i="1"/>
  <c r="I68" i="1"/>
  <c r="I67" i="1"/>
  <c r="I66" i="1"/>
  <c r="M65" i="1"/>
  <c r="L65" i="1"/>
  <c r="K65" i="1"/>
  <c r="J65" i="1"/>
  <c r="I65" i="1"/>
  <c r="C44" i="1" l="1"/>
</calcChain>
</file>

<file path=xl/sharedStrings.xml><?xml version="1.0" encoding="utf-8"?>
<sst xmlns="http://schemas.openxmlformats.org/spreadsheetml/2006/main" count="181" uniqueCount="100">
  <si>
    <t>Shaded woodland</t>
  </si>
  <si>
    <t>Open woodland</t>
  </si>
  <si>
    <t>Marsh</t>
  </si>
  <si>
    <t>Open fields</t>
  </si>
  <si>
    <t>Hedgerows</t>
  </si>
  <si>
    <t>Exempel med täthet av plantor i olika habitat. Sidan 236 och 237. Tabell 8.6.</t>
  </si>
  <si>
    <t>Medelvärde</t>
  </si>
  <si>
    <t>Standardfel</t>
  </si>
  <si>
    <t>Medianvärde</t>
  </si>
  <si>
    <t>Typvärde</t>
  </si>
  <si>
    <t>Standardavvikelse</t>
  </si>
  <si>
    <t>Varians</t>
  </si>
  <si>
    <t>Toppighet</t>
  </si>
  <si>
    <t>Snedhet</t>
  </si>
  <si>
    <t>Variationsvidd</t>
  </si>
  <si>
    <t>Minimum</t>
  </si>
  <si>
    <t>Maximum</t>
  </si>
  <si>
    <t>Summa</t>
  </si>
  <si>
    <t>Antal</t>
  </si>
  <si>
    <t>Konfidensnivå(95.0%)</t>
  </si>
  <si>
    <t>Anova: En faktor</t>
  </si>
  <si>
    <t>SAMMANFATTNING</t>
  </si>
  <si>
    <t>Grupper</t>
  </si>
  <si>
    <t>ANOVA</t>
  </si>
  <si>
    <t>Variationsursprung</t>
  </si>
  <si>
    <t>KvS</t>
  </si>
  <si>
    <t>fg</t>
  </si>
  <si>
    <t>MKv</t>
  </si>
  <si>
    <t>F</t>
  </si>
  <si>
    <t>p-värde</t>
  </si>
  <si>
    <t>F-krit</t>
  </si>
  <si>
    <t>Mellan grupper</t>
  </si>
  <si>
    <t>Inom grupper</t>
  </si>
  <si>
    <t>Totalt</t>
  </si>
  <si>
    <t>#9cce82</t>
  </si>
  <si>
    <t>#abd284</t>
  </si>
  <si>
    <t>#fdda87</t>
  </si>
  <si>
    <t>#f9a279</t>
  </si>
  <si>
    <t>#fdd986</t>
  </si>
  <si>
    <t>Box plot statistics</t>
  </si>
  <si>
    <t>Shaded.woodland </t>
  </si>
  <si>
    <t>Open.woodland </t>
  </si>
  <si>
    <t>Open.fields </t>
  </si>
  <si>
    <t>Hedgerows </t>
  </si>
  <si>
    <t>Marsh </t>
  </si>
  <si>
    <t>Upper whisker </t>
  </si>
  <si>
    <t>8.43 </t>
  </si>
  <si>
    <t>8.49 </t>
  </si>
  <si>
    <t>5.30 </t>
  </si>
  <si>
    <t>3.09 </t>
  </si>
  <si>
    <t>5.47 </t>
  </si>
  <si>
    <t>3rd quartile </t>
  </si>
  <si>
    <t>7.64 </t>
  </si>
  <si>
    <t>7.19 </t>
  </si>
  <si>
    <t>4.12 </t>
  </si>
  <si>
    <t>2.60 </t>
  </si>
  <si>
    <t>4.66 </t>
  </si>
  <si>
    <t>Median </t>
  </si>
  <si>
    <t>7.34 </t>
  </si>
  <si>
    <t>6.06 </t>
  </si>
  <si>
    <t>3.63 </t>
  </si>
  <si>
    <t>2.37 </t>
  </si>
  <si>
    <t>3.54 </t>
  </si>
  <si>
    <t>1st quartile </t>
  </si>
  <si>
    <t>6.52 </t>
  </si>
  <si>
    <t>5.83 </t>
  </si>
  <si>
    <t>3.06 </t>
  </si>
  <si>
    <t>1.81 </t>
  </si>
  <si>
    <t>2.56 </t>
  </si>
  <si>
    <t>Lower whisker </t>
  </si>
  <si>
    <t>6.33 </t>
  </si>
  <si>
    <t>4.59 </t>
  </si>
  <si>
    <t>1.96 </t>
  </si>
  <si>
    <t>0.68 </t>
  </si>
  <si>
    <t>1.53 </t>
  </si>
  <si>
    <t>Nr. of data points </t>
  </si>
  <si>
    <t>7.00 </t>
  </si>
  <si>
    <t>Mean </t>
  </si>
  <si>
    <t>6.88 </t>
  </si>
  <si>
    <t>6.45 </t>
  </si>
  <si>
    <t>3.61 </t>
  </si>
  <si>
    <t>2.14 </t>
  </si>
  <si>
    <t>3.57 </t>
  </si>
  <si>
    <t xml:space="preserve">Cochrans test </t>
  </si>
  <si>
    <t>H_0: Alla varianser är lika</t>
  </si>
  <si>
    <r>
      <t xml:space="preserve">a </t>
    </r>
    <r>
      <rPr>
        <sz val="9"/>
        <rFont val="Geneva"/>
        <family val="2"/>
      </rPr>
      <t xml:space="preserve">= </t>
    </r>
    <r>
      <rPr>
        <i/>
        <sz val="9"/>
        <rFont val="Geneva"/>
        <family val="2"/>
      </rPr>
      <t>k</t>
    </r>
  </si>
  <si>
    <r>
      <t xml:space="preserve">antal frihetsgrader = </t>
    </r>
    <r>
      <rPr>
        <i/>
        <sz val="9"/>
        <rFont val="Geneva"/>
        <family val="2"/>
      </rPr>
      <t>v</t>
    </r>
  </si>
  <si>
    <r>
      <t>C crit (</t>
    </r>
    <r>
      <rPr>
        <i/>
        <sz val="9"/>
        <rFont val="Geneva"/>
        <family val="2"/>
      </rPr>
      <t>P</t>
    </r>
    <r>
      <rPr>
        <sz val="9"/>
        <rFont val="Geneva"/>
        <family val="2"/>
      </rPr>
      <t xml:space="preserve"> = 0,05)</t>
    </r>
  </si>
  <si>
    <t>Cochrans C</t>
  </si>
  <si>
    <r>
      <t xml:space="preserve">Ej signifikant. </t>
    </r>
    <r>
      <rPr>
        <sz val="12"/>
        <color theme="1"/>
        <rFont val="Calibri"/>
        <family val="2"/>
        <scheme val="minor"/>
      </rPr>
      <t>Slutsats: Homogena varianser.</t>
    </r>
  </si>
  <si>
    <t>Lådagram där medelvärdena är ordnade i storleksordning</t>
  </si>
  <si>
    <t>SNK habitat</t>
  </si>
  <si>
    <t>g</t>
  </si>
  <si>
    <t>Q</t>
  </si>
  <si>
    <t>SE</t>
  </si>
  <si>
    <t>med 30 frihetsgrader</t>
  </si>
  <si>
    <t>http://onlinestatbook.com/2/calculators/studentized_range_dist.html</t>
  </si>
  <si>
    <r>
      <t xml:space="preserve">För att få sannolikhetsvärden i SNK-testet anväder vi webbsidan </t>
    </r>
    <r>
      <rPr>
        <i/>
        <sz val="12"/>
        <color theme="1"/>
        <rFont val="Calibri"/>
        <family val="2"/>
        <scheme val="minor"/>
      </rPr>
      <t>Studentize Ranged Distribution</t>
    </r>
  </si>
  <si>
    <t>–</t>
  </si>
  <si>
    <t>Bo Johannesson i januari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</si>
</sst>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6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Helvetica"/>
      <family val="2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8"/>
      <color rgb="FF333333"/>
      <name val="Helvetica Neue"/>
      <family val="2"/>
    </font>
    <font>
      <b/>
      <sz val="12"/>
      <color theme="1"/>
      <name val="Helvetica Neue"/>
      <family val="2"/>
    </font>
    <font>
      <sz val="12"/>
      <color theme="1"/>
      <name val="Courier New"/>
      <family val="1"/>
    </font>
    <font>
      <i/>
      <sz val="13"/>
      <color theme="1"/>
      <name val="Calibri"/>
      <family val="2"/>
      <scheme val="minor"/>
    </font>
    <font>
      <i/>
      <sz val="9"/>
      <name val="Geneva"/>
      <family val="2"/>
    </font>
    <font>
      <sz val="9"/>
      <name val="Geneva"/>
      <family val="2"/>
    </font>
    <font>
      <sz val="12"/>
      <name val="Helv"/>
    </font>
    <font>
      <sz val="12"/>
      <color rgb="FF0432FF"/>
      <name val="Calibri"/>
      <family val="2"/>
      <scheme val="minor"/>
    </font>
    <font>
      <u/>
      <sz val="12"/>
      <color rgb="FF0432FF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CEA84"/>
        <bgColor rgb="FF000000"/>
      </patternFill>
    </fill>
    <fill>
      <patternFill patternType="solid">
        <fgColor rgb="FFEBE683"/>
        <bgColor rgb="FF000000"/>
      </patternFill>
    </fill>
    <fill>
      <patternFill patternType="solid">
        <fgColor rgb="FFFA9B74"/>
        <bgColor rgb="FF000000"/>
      </patternFill>
    </fill>
    <fill>
      <patternFill patternType="solid">
        <fgColor rgb="FFF8696B"/>
        <bgColor rgb="FF000000"/>
      </patternFill>
    </fill>
    <fill>
      <patternFill patternType="solid">
        <fgColor rgb="FFFA9773"/>
        <bgColor rgb="FF000000"/>
      </patternFill>
    </fill>
    <fill>
      <patternFill patternType="solid">
        <fgColor rgb="FFAFD480"/>
        <bgColor rgb="FF000000"/>
      </patternFill>
    </fill>
    <fill>
      <patternFill patternType="solid">
        <fgColor rgb="FFB9D780"/>
        <bgColor rgb="FF000000"/>
      </patternFill>
    </fill>
    <fill>
      <patternFill patternType="solid">
        <fgColor rgb="FFFEE482"/>
        <bgColor rgb="FF000000"/>
      </patternFill>
    </fill>
    <fill>
      <patternFill patternType="solid">
        <fgColor rgb="FFFBAB77"/>
        <bgColor rgb="FF000000"/>
      </patternFill>
    </fill>
    <fill>
      <patternFill patternType="solid">
        <fgColor rgb="FFFED880"/>
        <bgColor rgb="FF000000"/>
      </patternFill>
    </fill>
    <fill>
      <patternFill patternType="solid">
        <fgColor rgb="FF8BCA7E"/>
        <bgColor rgb="FF000000"/>
      </patternFill>
    </fill>
    <fill>
      <patternFill patternType="solid">
        <fgColor rgb="FF99CE7F"/>
        <bgColor rgb="FF000000"/>
      </patternFill>
    </fill>
    <fill>
      <patternFill patternType="solid">
        <fgColor rgb="FFD2DE82"/>
        <bgColor rgb="FF000000"/>
      </patternFill>
    </fill>
    <fill>
      <patternFill patternType="solid">
        <fgColor rgb="FFFBAD78"/>
        <bgColor rgb="FF000000"/>
      </patternFill>
    </fill>
    <fill>
      <patternFill patternType="solid">
        <fgColor rgb="FFCCDD82"/>
        <bgColor rgb="FF000000"/>
      </patternFill>
    </fill>
    <fill>
      <patternFill patternType="solid">
        <fgColor rgb="FFA2D07F"/>
        <bgColor rgb="FF000000"/>
      </patternFill>
    </fill>
    <fill>
      <patternFill patternType="solid">
        <fgColor rgb="FF89C97E"/>
        <bgColor rgb="FF000000"/>
      </patternFill>
    </fill>
    <fill>
      <patternFill patternType="solid">
        <fgColor rgb="FFFCC47C"/>
        <bgColor rgb="FF000000"/>
      </patternFill>
    </fill>
    <fill>
      <patternFill patternType="solid">
        <fgColor rgb="FFFBA476"/>
        <bgColor rgb="FF000000"/>
      </patternFill>
    </fill>
    <fill>
      <patternFill patternType="solid">
        <fgColor rgb="FFCFDD82"/>
        <bgColor rgb="FF000000"/>
      </patternFill>
    </fill>
    <fill>
      <patternFill patternType="solid">
        <fgColor rgb="FF7EC67D"/>
        <bgColor rgb="FF000000"/>
      </patternFill>
    </fill>
    <fill>
      <patternFill patternType="solid">
        <fgColor rgb="FFB8D780"/>
        <bgColor rgb="FF000000"/>
      </patternFill>
    </fill>
    <fill>
      <patternFill patternType="solid">
        <fgColor rgb="FFFDC87D"/>
        <bgColor rgb="FF000000"/>
      </patternFill>
    </fill>
    <fill>
      <patternFill patternType="solid">
        <fgColor rgb="FFFDC77D"/>
        <bgColor rgb="FF000000"/>
      </patternFill>
    </fill>
    <fill>
      <patternFill patternType="solid">
        <fgColor rgb="FFF98A71"/>
        <bgColor rgb="FF000000"/>
      </patternFill>
    </fill>
    <fill>
      <patternFill patternType="solid">
        <fgColor rgb="FF66BF7C"/>
        <bgColor rgb="FF000000"/>
      </patternFill>
    </fill>
    <fill>
      <patternFill patternType="solid">
        <fgColor rgb="FF63BE7B"/>
        <bgColor rgb="FF000000"/>
      </patternFill>
    </fill>
    <fill>
      <patternFill patternType="solid">
        <fgColor rgb="FFF1E784"/>
        <bgColor rgb="FF000000"/>
      </patternFill>
    </fill>
    <fill>
      <patternFill patternType="solid">
        <fgColor rgb="FFF98570"/>
        <bgColor rgb="FF000000"/>
      </patternFill>
    </fill>
    <fill>
      <patternFill patternType="solid">
        <fgColor rgb="FFFDCE7E"/>
        <bgColor rgb="FF000000"/>
      </patternFill>
    </fill>
    <fill>
      <patternFill patternType="solid">
        <fgColor rgb="FF84C87D"/>
        <bgColor rgb="FF000000"/>
      </patternFill>
    </fill>
    <fill>
      <patternFill patternType="solid">
        <fgColor rgb="FFC7DB81"/>
        <bgColor rgb="FF000000"/>
      </patternFill>
    </fill>
    <fill>
      <patternFill patternType="solid">
        <fgColor rgb="FFFEDC81"/>
        <bgColor rgb="FF000000"/>
      </patternFill>
    </fill>
    <fill>
      <patternFill patternType="solid">
        <fgColor rgb="FFFCBA7A"/>
        <bgColor rgb="FF000000"/>
      </patternFill>
    </fill>
    <fill>
      <patternFill patternType="solid">
        <fgColor rgb="FFFEE783"/>
        <bgColor rgb="FF000000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165" fontId="0" fillId="0" borderId="0" xfId="0" applyNumberFormat="1" applyFill="1" applyBorder="1" applyAlignment="1"/>
    <xf numFmtId="165" fontId="0" fillId="0" borderId="2" xfId="0" applyNumberFormat="1" applyFill="1" applyBorder="1" applyAlignment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0" fontId="0" fillId="0" borderId="4" xfId="0" applyBorder="1"/>
    <xf numFmtId="0" fontId="0" fillId="0" borderId="5" xfId="0" applyBorder="1" applyAlignment="1">
      <alignment horizontal="center"/>
    </xf>
    <xf numFmtId="166" fontId="0" fillId="0" borderId="0" xfId="0" applyNumberFormat="1" applyFill="1" applyBorder="1" applyAlignment="1"/>
    <xf numFmtId="166" fontId="0" fillId="0" borderId="2" xfId="0" applyNumberFormat="1" applyFill="1" applyBorder="1" applyAlignment="1"/>
    <xf numFmtId="1" fontId="0" fillId="0" borderId="0" xfId="0" applyNumberFormat="1" applyFill="1" applyBorder="1" applyAlignment="1"/>
    <xf numFmtId="1" fontId="0" fillId="0" borderId="2" xfId="0" applyNumberFormat="1" applyFill="1" applyBorder="1" applyAlignme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Border="1"/>
    <xf numFmtId="164" fontId="12" fillId="0" borderId="0" xfId="0" applyNumberFormat="1" applyFont="1" applyBorder="1"/>
    <xf numFmtId="0" fontId="11" fillId="0" borderId="4" xfId="0" applyFont="1" applyBorder="1"/>
    <xf numFmtId="164" fontId="0" fillId="0" borderId="4" xfId="0" applyNumberFormat="1" applyBorder="1"/>
    <xf numFmtId="0" fontId="2" fillId="0" borderId="0" xfId="0" applyFont="1"/>
    <xf numFmtId="0" fontId="1" fillId="0" borderId="5" xfId="0" applyFont="1" applyBorder="1" applyAlignment="1">
      <alignment horizont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1" fillId="4" borderId="0" xfId="0" applyFont="1" applyFill="1" applyAlignment="1">
      <alignment horizontal="right" vertical="center"/>
    </xf>
    <xf numFmtId="0" fontId="1" fillId="5" borderId="0" xfId="0" applyFont="1" applyFill="1" applyAlignment="1">
      <alignment horizontal="right" vertical="center"/>
    </xf>
    <xf numFmtId="0" fontId="1" fillId="6" borderId="0" xfId="0" applyFont="1" applyFill="1" applyAlignment="1">
      <alignment horizontal="right" vertical="center"/>
    </xf>
    <xf numFmtId="0" fontId="1" fillId="7" borderId="0" xfId="0" applyFont="1" applyFill="1" applyAlignment="1">
      <alignment horizontal="right" vertical="center"/>
    </xf>
    <xf numFmtId="0" fontId="1" fillId="8" borderId="0" xfId="0" applyFont="1" applyFill="1" applyAlignment="1">
      <alignment horizontal="right" vertical="center"/>
    </xf>
    <xf numFmtId="0" fontId="1" fillId="9" borderId="0" xfId="0" applyFont="1" applyFill="1" applyAlignment="1">
      <alignment horizontal="right" vertical="center"/>
    </xf>
    <xf numFmtId="0" fontId="1" fillId="10" borderId="0" xfId="0" applyFont="1" applyFill="1" applyAlignment="1">
      <alignment horizontal="right" vertical="center"/>
    </xf>
    <xf numFmtId="0" fontId="1" fillId="11" borderId="0" xfId="0" applyFont="1" applyFill="1" applyAlignment="1">
      <alignment horizontal="right" vertical="center"/>
    </xf>
    <xf numFmtId="0" fontId="1" fillId="12" borderId="0" xfId="0" applyFont="1" applyFill="1" applyAlignment="1">
      <alignment horizontal="right" vertical="center"/>
    </xf>
    <xf numFmtId="0" fontId="1" fillId="13" borderId="0" xfId="0" applyFont="1" applyFill="1" applyAlignment="1">
      <alignment horizontal="right" vertical="center"/>
    </xf>
    <xf numFmtId="0" fontId="1" fillId="14" borderId="0" xfId="0" applyFont="1" applyFill="1" applyAlignment="1">
      <alignment horizontal="right" vertical="center"/>
    </xf>
    <xf numFmtId="0" fontId="1" fillId="15" borderId="0" xfId="0" applyFont="1" applyFill="1" applyAlignment="1">
      <alignment horizontal="right" vertical="center"/>
    </xf>
    <xf numFmtId="0" fontId="1" fillId="16" borderId="0" xfId="0" applyFont="1" applyFill="1" applyAlignment="1">
      <alignment horizontal="right" vertical="center"/>
    </xf>
    <xf numFmtId="0" fontId="1" fillId="17" borderId="0" xfId="0" applyFont="1" applyFill="1" applyAlignment="1">
      <alignment horizontal="right" vertical="center"/>
    </xf>
    <xf numFmtId="0" fontId="1" fillId="18" borderId="0" xfId="0" applyFont="1" applyFill="1" applyAlignment="1">
      <alignment horizontal="right" vertical="center"/>
    </xf>
    <xf numFmtId="0" fontId="1" fillId="19" borderId="0" xfId="0" applyFont="1" applyFill="1" applyAlignment="1">
      <alignment horizontal="right" vertical="center"/>
    </xf>
    <xf numFmtId="0" fontId="1" fillId="20" borderId="0" xfId="0" applyFont="1" applyFill="1" applyAlignment="1">
      <alignment horizontal="right" vertical="center"/>
    </xf>
    <xf numFmtId="0" fontId="1" fillId="21" borderId="0" xfId="0" applyFont="1" applyFill="1" applyAlignment="1">
      <alignment horizontal="right" vertical="center"/>
    </xf>
    <xf numFmtId="0" fontId="1" fillId="22" borderId="0" xfId="0" applyFont="1" applyFill="1" applyAlignment="1">
      <alignment horizontal="right" vertical="center"/>
    </xf>
    <xf numFmtId="0" fontId="1" fillId="23" borderId="0" xfId="0" applyFont="1" applyFill="1" applyAlignment="1">
      <alignment horizontal="right" vertical="center"/>
    </xf>
    <xf numFmtId="0" fontId="1" fillId="24" borderId="0" xfId="0" applyFont="1" applyFill="1" applyAlignment="1">
      <alignment horizontal="right" vertical="center"/>
    </xf>
    <xf numFmtId="0" fontId="1" fillId="25" borderId="0" xfId="0" applyFont="1" applyFill="1" applyAlignment="1">
      <alignment horizontal="right" vertical="center"/>
    </xf>
    <xf numFmtId="0" fontId="1" fillId="26" borderId="0" xfId="0" applyFont="1" applyFill="1" applyAlignment="1">
      <alignment horizontal="right" vertical="center"/>
    </xf>
    <xf numFmtId="0" fontId="1" fillId="27" borderId="0" xfId="0" applyFont="1" applyFill="1" applyAlignment="1">
      <alignment horizontal="right" vertical="center"/>
    </xf>
    <xf numFmtId="0" fontId="1" fillId="28" borderId="0" xfId="0" applyFont="1" applyFill="1" applyAlignment="1">
      <alignment horizontal="right" vertical="center"/>
    </xf>
    <xf numFmtId="0" fontId="1" fillId="29" borderId="0" xfId="0" applyFont="1" applyFill="1" applyAlignment="1">
      <alignment horizontal="right" vertical="center"/>
    </xf>
    <xf numFmtId="0" fontId="1" fillId="30" borderId="0" xfId="0" applyFont="1" applyFill="1" applyAlignment="1">
      <alignment horizontal="right" vertical="center"/>
    </xf>
    <xf numFmtId="0" fontId="1" fillId="31" borderId="0" xfId="0" applyFont="1" applyFill="1" applyAlignment="1">
      <alignment horizontal="right" vertical="center"/>
    </xf>
    <xf numFmtId="0" fontId="1" fillId="32" borderId="0" xfId="0" applyFont="1" applyFill="1" applyAlignment="1">
      <alignment horizontal="right" vertical="center"/>
    </xf>
    <xf numFmtId="0" fontId="1" fillId="33" borderId="0" xfId="0" applyFont="1" applyFill="1" applyAlignment="1">
      <alignment horizontal="right" vertical="center"/>
    </xf>
    <xf numFmtId="0" fontId="1" fillId="34" borderId="0" xfId="0" applyFont="1" applyFill="1" applyAlignment="1">
      <alignment horizontal="right" vertical="center"/>
    </xf>
    <xf numFmtId="0" fontId="1" fillId="35" borderId="0" xfId="0" applyFont="1" applyFill="1" applyAlignment="1">
      <alignment horizontal="right" vertical="center"/>
    </xf>
    <xf numFmtId="0" fontId="1" fillId="36" borderId="0" xfId="0" applyFont="1" applyFill="1" applyAlignment="1">
      <alignment horizontal="right" vertical="center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0" fontId="13" fillId="0" borderId="0" xfId="0" applyFont="1"/>
    <xf numFmtId="0" fontId="14" fillId="0" borderId="0" xfId="1" applyFont="1"/>
    <xf numFmtId="165" fontId="1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0" fillId="0" borderId="0" xfId="0" applyFont="1"/>
    <xf numFmtId="0" fontId="2" fillId="0" borderId="0" xfId="0" applyFont="1" applyAlignment="1">
      <alignment horizontal="center"/>
    </xf>
    <xf numFmtId="0" fontId="15" fillId="0" borderId="0" xfId="0" applyFont="1"/>
    <xf numFmtId="0" fontId="4" fillId="0" borderId="1" xfId="0" applyFont="1" applyFill="1" applyBorder="1" applyAlignment="1">
      <alignment horizontal="center"/>
    </xf>
    <xf numFmtId="11" fontId="2" fillId="0" borderId="6" xfId="0" applyNumberFormat="1" applyFont="1" applyFill="1" applyBorder="1" applyAlignment="1"/>
  </cellXfs>
  <cellStyles count="2">
    <cellStyle name="Hyperlänk" xfId="1" builtinId="8"/>
    <cellStyle name="Normal" xfId="0" builtinId="0"/>
  </cellStyles>
  <dxfs count="0"/>
  <tableStyles count="0" defaultTableStyle="TableStyleMedium2" defaultPivotStyle="PivotStyleLight16"/>
  <colors>
    <mruColors>
      <color rgb="FF043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71</xdr:row>
      <xdr:rowOff>12700</xdr:rowOff>
    </xdr:from>
    <xdr:to>
      <xdr:col>20</xdr:col>
      <xdr:colOff>304800</xdr:colOff>
      <xdr:row>117</xdr:row>
      <xdr:rowOff>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78062C20-49B2-F74A-BCCA-0A6C80233C5B}"/>
            </a:ext>
          </a:extLst>
        </xdr:cNvPr>
        <xdr:cNvSpPr txBox="1"/>
      </xdr:nvSpPr>
      <xdr:spPr>
        <a:xfrm>
          <a:off x="12941300" y="14859000"/>
          <a:ext cx="5778500" cy="9334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Istället för att använda Excel kan man använda programspråket </a:t>
          </a:r>
          <a:r>
            <a:rPr lang="sv-SE" sz="1100" b="1"/>
            <a:t>R</a:t>
          </a:r>
          <a:r>
            <a:rPr lang="sv-SE" sz="1100"/>
            <a:t> för att göra analyserna. Här följer exempel på kod och resultat.</a:t>
          </a:r>
        </a:p>
        <a:p>
          <a:endParaRPr lang="sv-SE" sz="1100"/>
        </a:p>
        <a:p>
          <a:r>
            <a:rPr lang="sv-SE" sz="1100"/>
            <a:t>GAD-package {GAD}</a:t>
          </a:r>
        </a:p>
        <a:p>
          <a:endParaRPr lang="sv-SE" sz="1100"/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Unexsid236 &lt;- read_excel("/Unexsid236.xlsx")</a:t>
          </a: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View(Unexsid236)                                                                            </a:t>
          </a: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H &lt;- as.fixed(Unexsid236$Habitat)</a:t>
          </a: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model236 &lt;- lm(Density ~ H, data = Unexsid236)</a:t>
          </a: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C.test(model236)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	Cochran test of homogeneity of variances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data:  model236</a:t>
          </a:r>
        </a:p>
        <a:p>
          <a:r>
            <a:rPr lang="sv-SE" sz="1100">
              <a:latin typeface="Monaco" pitchFamily="2" charset="77"/>
            </a:rPr>
            <a:t>C = 0.30452, n = 7, k = 5, p-value = 0.7611</a:t>
          </a:r>
        </a:p>
        <a:p>
          <a:r>
            <a:rPr lang="sv-SE" sz="1100">
              <a:latin typeface="Monaco" pitchFamily="2" charset="77"/>
            </a:rPr>
            <a:t>alternative hypothesis: Group M has outlying variance</a:t>
          </a:r>
        </a:p>
        <a:p>
          <a:r>
            <a:rPr lang="sv-SE" sz="1100">
              <a:latin typeface="Monaco" pitchFamily="2" charset="77"/>
            </a:rPr>
            <a:t>sample estimates:</a:t>
          </a:r>
        </a:p>
        <a:p>
          <a:r>
            <a:rPr lang="sv-SE" sz="1100">
              <a:latin typeface="Monaco" pitchFamily="2" charset="77"/>
            </a:rPr>
            <a:t>    Sw     Ow     Of      H      M </a:t>
          </a:r>
        </a:p>
        <a:p>
          <a:r>
            <a:rPr lang="sv-SE" sz="1100">
              <a:latin typeface="Monaco" pitchFamily="2" charset="77"/>
            </a:rPr>
            <a:t>1.9776 1.6327 1.1453 0.6826 2.3812 </a:t>
          </a:r>
        </a:p>
        <a:p>
          <a:r>
            <a:rPr lang="sv-SE" sz="1100">
              <a:latin typeface="Monaco" pitchFamily="2" charset="77"/>
            </a:rPr>
            <a:t>+++++++++++++++++++++++++++++++++++++++++++++++++++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gad(model236)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Analysis of Variance Table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Response: Density</a:t>
          </a:r>
        </a:p>
        <a:p>
          <a:r>
            <a:rPr lang="sv-SE" sz="1100">
              <a:latin typeface="Monaco" pitchFamily="2" charset="77"/>
            </a:rPr>
            <a:t>         Df  Sum Sq Mean Sq F value    Pr(&gt;F)    </a:t>
          </a:r>
        </a:p>
        <a:p>
          <a:r>
            <a:rPr lang="sv-SE" sz="1100">
              <a:latin typeface="Monaco" pitchFamily="2" charset="77"/>
            </a:rPr>
            <a:t>H         4 117.127 29.2818  18.724 8.205e-08 ***</a:t>
          </a:r>
        </a:p>
        <a:p>
          <a:r>
            <a:rPr lang="sv-SE" sz="1100">
              <a:latin typeface="Monaco" pitchFamily="2" charset="77"/>
            </a:rPr>
            <a:t>Residual 30  46.917  1.5639                      </a:t>
          </a:r>
        </a:p>
        <a:p>
          <a:r>
            <a:rPr lang="sv-SE" sz="1100">
              <a:latin typeface="Monaco" pitchFamily="2" charset="77"/>
            </a:rPr>
            <a:t>+++++++++++++++++++++++++++++++++++++++++++++++++++++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solidFill>
                <a:srgbClr val="0432FF"/>
              </a:solidFill>
              <a:latin typeface="Monaco" pitchFamily="2" charset="77"/>
            </a:rPr>
            <a:t>snk.test(model236,term = 'H')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Student-Newman-Keuls test for: H </a:t>
          </a:r>
        </a:p>
        <a:p>
          <a:endParaRPr lang="sv-SE" sz="1100">
            <a:latin typeface="Monaco" pitchFamily="2" charset="77"/>
          </a:endParaRPr>
        </a:p>
        <a:p>
          <a:r>
            <a:rPr lang="sv-SE" sz="1100">
              <a:latin typeface="Monaco" pitchFamily="2" charset="77"/>
            </a:rPr>
            <a:t>Standard error = 0.4727</a:t>
          </a:r>
        </a:p>
        <a:p>
          <a:r>
            <a:rPr lang="sv-SE" sz="1100">
              <a:latin typeface="Monaco" pitchFamily="2" charset="77"/>
            </a:rPr>
            <a:t>Df = 30 </a:t>
          </a:r>
        </a:p>
        <a:p>
          <a:r>
            <a:rPr lang="sv-SE" sz="1100">
              <a:latin typeface="Monaco" pitchFamily="2" charset="77"/>
            </a:rPr>
            <a:t>              H       M       Of      Ow     Sw    </a:t>
          </a:r>
        </a:p>
        <a:p>
          <a:r>
            <a:rPr lang="sv-SE" sz="1100">
              <a:latin typeface="Monaco" pitchFamily="2" charset="77"/>
            </a:rPr>
            <a:t>Rank order:   1       2       3       4      5     </a:t>
          </a:r>
        </a:p>
        <a:p>
          <a:r>
            <a:rPr lang="sv-SE" sz="1100">
              <a:latin typeface="Monaco" pitchFamily="2" charset="77"/>
            </a:rPr>
            <a:t>Ranked means: 2.1386  3.5671  3.61    6.4529 6.8843</a:t>
          </a:r>
        </a:p>
        <a:p>
          <a:r>
            <a:rPr lang="sv-SE" sz="1100">
              <a:latin typeface="Monaco" pitchFamily="2" charset="77"/>
            </a:rPr>
            <a:t>Comparisons:                                       </a:t>
          </a:r>
        </a:p>
        <a:p>
          <a:r>
            <a:rPr lang="sv-SE" sz="1100">
              <a:latin typeface="Monaco" pitchFamily="2" charset="77"/>
            </a:rPr>
            <a:t>1             5-1 ***                              </a:t>
          </a:r>
        </a:p>
        <a:p>
          <a:r>
            <a:rPr lang="sv-SE" sz="1100">
              <a:latin typeface="Monaco" pitchFamily="2" charset="77"/>
            </a:rPr>
            <a:t>2             4-1 *** 5-2 ***                      </a:t>
          </a:r>
        </a:p>
        <a:p>
          <a:r>
            <a:rPr lang="sv-SE" sz="1100">
              <a:latin typeface="Monaco" pitchFamily="2" charset="77"/>
            </a:rPr>
            <a:t>3             3-1 ns  4-2 *** 5-3 ***              </a:t>
          </a:r>
        </a:p>
        <a:p>
          <a:r>
            <a:rPr lang="sv-SE" sz="1100">
              <a:latin typeface="Monaco" pitchFamily="2" charset="77"/>
            </a:rPr>
            <a:t>4             2-1 *   3-2 ns  4-3 *** 5-4 ns       </a:t>
          </a:r>
        </a:p>
        <a:p>
          <a:r>
            <a:rPr lang="sv-SE" sz="1100">
              <a:latin typeface="Monaco" pitchFamily="2" charset="77"/>
            </a:rPr>
            <a:t>---</a:t>
          </a:r>
        </a:p>
        <a:p>
          <a:r>
            <a:rPr lang="sv-SE" sz="1100">
              <a:latin typeface="Monaco" pitchFamily="2" charset="77"/>
            </a:rPr>
            <a:t>Signif. codes: &lt;0.001 '***' &lt;0.01 '**' &lt;0.05 '*' &gt;0.05 'ns'</a:t>
          </a:r>
        </a:p>
      </xdr:txBody>
    </xdr:sp>
    <xdr:clientData/>
  </xdr:twoCellAnchor>
  <xdr:twoCellAnchor>
    <xdr:from>
      <xdr:col>6</xdr:col>
      <xdr:colOff>152400</xdr:colOff>
      <xdr:row>2</xdr:row>
      <xdr:rowOff>12700</xdr:rowOff>
    </xdr:from>
    <xdr:to>
      <xdr:col>9</xdr:col>
      <xdr:colOff>139700</xdr:colOff>
      <xdr:row>9</xdr:row>
      <xdr:rowOff>0</xdr:rowOff>
    </xdr:to>
    <xdr:sp macro="" textlink="">
      <xdr:nvSpPr>
        <xdr:cNvPr id="3" name="textruta 2">
          <a:extLst>
            <a:ext uri="{FF2B5EF4-FFF2-40B4-BE49-F238E27FC236}">
              <a16:creationId xmlns:a16="http://schemas.microsoft.com/office/drawing/2014/main" id="{57C4C921-4E58-1A45-B8DF-8FFAAAA1CFA0}"/>
            </a:ext>
          </a:extLst>
        </xdr:cNvPr>
        <xdr:cNvSpPr txBox="1"/>
      </xdr:nvSpPr>
      <xdr:spPr>
        <a:xfrm>
          <a:off x="7010400" y="609600"/>
          <a:ext cx="2463800" cy="149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Här finns en faktor: </a:t>
          </a:r>
          <a:r>
            <a:rPr lang="sv-SE" sz="1100" i="1"/>
            <a:t>Habitat</a:t>
          </a:r>
          <a:r>
            <a:rPr lang="sv-SE" sz="1100"/>
            <a:t>. Den har de fem fixerade nivåerna: </a:t>
          </a:r>
          <a:r>
            <a:rPr lang="sv-SE" sz="1100" i="1"/>
            <a:t>Shaded woodland</a:t>
          </a:r>
          <a:r>
            <a:rPr lang="sv-SE" sz="1100"/>
            <a:t>, </a:t>
          </a:r>
          <a:r>
            <a:rPr lang="sv-SE" sz="1100" i="1"/>
            <a:t>Open woodland, Open fields,</a:t>
          </a:r>
          <a:r>
            <a:rPr lang="sv-SE" sz="1100" i="1" baseline="0"/>
            <a:t> </a:t>
          </a:r>
          <a:r>
            <a:rPr lang="sv-SE" sz="1100" i="1"/>
            <a:t>Hedgerows </a:t>
          </a:r>
          <a:r>
            <a:rPr lang="sv-SE" sz="1100" i="0"/>
            <a:t>och</a:t>
          </a:r>
          <a:r>
            <a:rPr lang="sv-SE" sz="1100" i="1"/>
            <a:t> Marsh</a:t>
          </a:r>
          <a:r>
            <a:rPr lang="sv-SE" sz="1100"/>
            <a:t>. Den linjära modellen finns beskriven i formel 7.6 på sidan 145. Mätvariabel (responsvariabel) är täthet av</a:t>
          </a:r>
          <a:r>
            <a:rPr lang="sv-SE" sz="1100" baseline="0"/>
            <a:t> </a:t>
          </a:r>
          <a:r>
            <a:rPr lang="sv-SE" sz="1100"/>
            <a:t>plantor.</a:t>
          </a:r>
        </a:p>
        <a:p>
          <a:endParaRPr lang="sv-SE" sz="1100"/>
        </a:p>
      </xdr:txBody>
    </xdr:sp>
    <xdr:clientData/>
  </xdr:twoCellAnchor>
  <xdr:twoCellAnchor>
    <xdr:from>
      <xdr:col>6</xdr:col>
      <xdr:colOff>114300</xdr:colOff>
      <xdr:row>9</xdr:row>
      <xdr:rowOff>88900</xdr:rowOff>
    </xdr:from>
    <xdr:to>
      <xdr:col>9</xdr:col>
      <xdr:colOff>558800</xdr:colOff>
      <xdr:row>22</xdr:row>
      <xdr:rowOff>88900</xdr:rowOff>
    </xdr:to>
    <xdr:sp macro="" textlink="">
      <xdr:nvSpPr>
        <xdr:cNvPr id="4" name="textruta 3">
          <a:extLst>
            <a:ext uri="{FF2B5EF4-FFF2-40B4-BE49-F238E27FC236}">
              <a16:creationId xmlns:a16="http://schemas.microsoft.com/office/drawing/2014/main" id="{B1C07062-BA59-A04F-ABEC-284051892211}"/>
            </a:ext>
          </a:extLst>
        </xdr:cNvPr>
        <xdr:cNvSpPr txBox="1"/>
      </xdr:nvSpPr>
      <xdr:spPr>
        <a:xfrm>
          <a:off x="6972300" y="2197100"/>
          <a:ext cx="2921000" cy="2667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Färgerna i cellerna med data och beskrivande statistik, samt i lådorna i lådagrmmet är de som kommer från villkorsstyrd formatering här i Excel. I data är det lägsta värdet 0,68. Det har fått den starkast röda färgen. Det högsta värdet i data är 8.49. Villkorsstyrd formatering har gett det den starkast gröna färgen. Alla värden däremellan har en färg mellan dessa båda färger.</a:t>
          </a:r>
        </a:p>
        <a:p>
          <a:endParaRPr lang="sv-SE" sz="1100"/>
        </a:p>
        <a:p>
          <a:r>
            <a:rPr lang="sv-SE" sz="1100"/>
            <a:t>Vi ser att det finns ett avvikande lågt mätvärde från Shaded woodland. Vid vår kvalitetskontroll av data har vi försäkrat oss om att det är ett korrekt värde. </a:t>
          </a:r>
        </a:p>
        <a:p>
          <a:endParaRPr lang="sv-SE" sz="1100"/>
        </a:p>
      </xdr:txBody>
    </xdr:sp>
    <xdr:clientData/>
  </xdr:twoCellAnchor>
  <xdr:twoCellAnchor>
    <xdr:from>
      <xdr:col>6</xdr:col>
      <xdr:colOff>127000</xdr:colOff>
      <xdr:row>22</xdr:row>
      <xdr:rowOff>165100</xdr:rowOff>
    </xdr:from>
    <xdr:to>
      <xdr:col>9</xdr:col>
      <xdr:colOff>558800</xdr:colOff>
      <xdr:row>35</xdr:row>
      <xdr:rowOff>76200</xdr:rowOff>
    </xdr:to>
    <xdr:sp macro="" textlink="">
      <xdr:nvSpPr>
        <xdr:cNvPr id="5" name="textruta 4">
          <a:extLst>
            <a:ext uri="{FF2B5EF4-FFF2-40B4-BE49-F238E27FC236}">
              <a16:creationId xmlns:a16="http://schemas.microsoft.com/office/drawing/2014/main" id="{8FE0A961-66B8-D349-8E72-0B694FF516BF}"/>
            </a:ext>
          </a:extLst>
        </xdr:cNvPr>
        <xdr:cNvSpPr txBox="1"/>
      </xdr:nvSpPr>
      <xdr:spPr>
        <a:xfrm>
          <a:off x="6985000" y="4940300"/>
          <a:ext cx="2908300" cy="2552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Box plot description for figure legend:</a:t>
          </a:r>
        </a:p>
        <a:p>
          <a:r>
            <a:rPr lang="sv-SE" sz="1100"/>
            <a:t>Center lines show the medians; box limits indicate the 25th and 75th percentiles as determined by R software; whiskers extend 1.5 times the interquartile range from the 25th and 75th percentiles, outliers are represented by dots; crosses represent sample means. n = 7 sample points.</a:t>
          </a:r>
        </a:p>
        <a:p>
          <a:endParaRPr lang="sv-SE" sz="1100"/>
        </a:p>
        <a:p>
          <a:r>
            <a:rPr lang="sv-SE" sz="1100"/>
            <a:t>Varje låda i lådagrammet har samma färg som dess medelvärde har i ANOVA- tabellen. Detta är färgerna i HEX format, som jag använde i BoxPlotR:</a:t>
          </a:r>
        </a:p>
        <a:p>
          <a:r>
            <a:rPr lang="sv-SE" sz="1100"/>
            <a:t>#9cce82, #abd284, #fdda87, #f9a279, #fdd986</a:t>
          </a:r>
        </a:p>
      </xdr:txBody>
    </xdr:sp>
    <xdr:clientData/>
  </xdr:twoCellAnchor>
  <xdr:twoCellAnchor editAs="oneCell">
    <xdr:from>
      <xdr:col>0</xdr:col>
      <xdr:colOff>101600</xdr:colOff>
      <xdr:row>10</xdr:row>
      <xdr:rowOff>126999</xdr:rowOff>
    </xdr:from>
    <xdr:to>
      <xdr:col>5</xdr:col>
      <xdr:colOff>1066800</xdr:colOff>
      <xdr:row>29</xdr:row>
      <xdr:rowOff>65379</xdr:rowOff>
    </xdr:to>
    <xdr:pic>
      <xdr:nvPicPr>
        <xdr:cNvPr id="6" name="Bildobjekt 5">
          <a:extLst>
            <a:ext uri="{FF2B5EF4-FFF2-40B4-BE49-F238E27FC236}">
              <a16:creationId xmlns:a16="http://schemas.microsoft.com/office/drawing/2014/main" id="{C80FF3DD-81B0-4043-B2F3-6002D1BD80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2533" t="17091" r="7334" b="20909"/>
        <a:stretch/>
      </xdr:blipFill>
      <xdr:spPr>
        <a:xfrm>
          <a:off x="101600" y="2451099"/>
          <a:ext cx="6718300" cy="381188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0</xdr:col>
      <xdr:colOff>1003300</xdr:colOff>
      <xdr:row>30</xdr:row>
      <xdr:rowOff>25400</xdr:rowOff>
    </xdr:from>
    <xdr:to>
      <xdr:col>3</xdr:col>
      <xdr:colOff>533400</xdr:colOff>
      <xdr:row>36</xdr:row>
      <xdr:rowOff>12700</xdr:rowOff>
    </xdr:to>
    <xdr:sp macro="" textlink="">
      <xdr:nvSpPr>
        <xdr:cNvPr id="7" name="textruta 6">
          <a:extLst>
            <a:ext uri="{FF2B5EF4-FFF2-40B4-BE49-F238E27FC236}">
              <a16:creationId xmlns:a16="http://schemas.microsoft.com/office/drawing/2014/main" id="{A80498DA-2C35-7D42-ACB1-F992FF446179}"/>
            </a:ext>
          </a:extLst>
        </xdr:cNvPr>
        <xdr:cNvSpPr txBox="1"/>
      </xdr:nvSpPr>
      <xdr:spPr>
        <a:xfrm>
          <a:off x="1003300" y="6426200"/>
          <a:ext cx="3073400" cy="120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 antaganden som ska vara uppfyllda för att göra variansanalys finns på sidan 158 i kursboken. Experimentet måste ha varit utfört så att data är oberoende inom och mellan prover. Att alla populationer har samma varians testar vi här med hjälp av Cochrans test.</a:t>
          </a:r>
        </a:p>
        <a:p>
          <a:endParaRPr lang="sv-SE" sz="1100"/>
        </a:p>
      </xdr:txBody>
    </xdr:sp>
    <xdr:clientData/>
  </xdr:twoCellAnchor>
  <xdr:twoCellAnchor>
    <xdr:from>
      <xdr:col>3</xdr:col>
      <xdr:colOff>215900</xdr:colOff>
      <xdr:row>37</xdr:row>
      <xdr:rowOff>177800</xdr:rowOff>
    </xdr:from>
    <xdr:to>
      <xdr:col>5</xdr:col>
      <xdr:colOff>762000</xdr:colOff>
      <xdr:row>42</xdr:row>
      <xdr:rowOff>114300</xdr:rowOff>
    </xdr:to>
    <xdr:sp macro="" textlink="">
      <xdr:nvSpPr>
        <xdr:cNvPr id="8" name="textruta 7">
          <a:extLst>
            <a:ext uri="{FF2B5EF4-FFF2-40B4-BE49-F238E27FC236}">
              <a16:creationId xmlns:a16="http://schemas.microsoft.com/office/drawing/2014/main" id="{3A789A07-8E4E-7845-9C63-C132552747E9}"/>
            </a:ext>
          </a:extLst>
        </xdr:cNvPr>
        <xdr:cNvSpPr txBox="1"/>
      </xdr:nvSpPr>
      <xdr:spPr>
        <a:xfrm>
          <a:off x="3759200" y="8001000"/>
          <a:ext cx="275590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Se </a:t>
          </a:r>
          <a:r>
            <a:rPr lang="sv-SE" sz="1100" i="1"/>
            <a:t>Cochran.xls,</a:t>
          </a:r>
          <a:r>
            <a:rPr lang="sv-SE" sz="1100"/>
            <a:t> för metod och för kritiska värden för </a:t>
          </a:r>
          <a:r>
            <a:rPr lang="sv-SE" sz="1100" i="1"/>
            <a:t>C.</a:t>
          </a:r>
          <a:r>
            <a:rPr lang="sv-SE" sz="1100"/>
            <a:t> Filen kan hämtas från webbsidan </a:t>
          </a:r>
          <a:r>
            <a:rPr lang="sv-SE" sz="1100" i="1"/>
            <a:t>Tabeller</a:t>
          </a:r>
          <a:r>
            <a:rPr lang="sv-SE" sz="1100"/>
            <a:t> i undervisningsmaterialet. Dubbelklicka på värdet för </a:t>
          </a:r>
          <a:r>
            <a:rPr lang="sv-SE" sz="1100" i="1"/>
            <a:t>C</a:t>
          </a:r>
          <a:r>
            <a:rPr lang="sv-SE" sz="1100"/>
            <a:t> för att se hur det har beräknats.</a:t>
          </a:r>
        </a:p>
      </xdr:txBody>
    </xdr:sp>
    <xdr:clientData/>
  </xdr:twoCellAnchor>
  <xdr:twoCellAnchor editAs="oneCell">
    <xdr:from>
      <xdr:col>6</xdr:col>
      <xdr:colOff>76200</xdr:colOff>
      <xdr:row>35</xdr:row>
      <xdr:rowOff>165100</xdr:rowOff>
    </xdr:from>
    <xdr:to>
      <xdr:col>15</xdr:col>
      <xdr:colOff>277190</xdr:colOff>
      <xdr:row>56</xdr:row>
      <xdr:rowOff>63500</xdr:rowOff>
    </xdr:to>
    <xdr:pic>
      <xdr:nvPicPr>
        <xdr:cNvPr id="10" name="Bildobjekt 9">
          <a:extLst>
            <a:ext uri="{FF2B5EF4-FFF2-40B4-BE49-F238E27FC236}">
              <a16:creationId xmlns:a16="http://schemas.microsoft.com/office/drawing/2014/main" id="{4AE8F95A-3232-A74F-9C70-C061F7C5DE2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2534" t="17636" r="6400" b="20727"/>
        <a:stretch/>
      </xdr:blipFill>
      <xdr:spPr>
        <a:xfrm>
          <a:off x="6934200" y="7581900"/>
          <a:ext cx="7630490" cy="4254500"/>
        </a:xfrm>
        <a:prstGeom prst="rect">
          <a:avLst/>
        </a:prstGeom>
        <a:solidFill>
          <a:schemeClr val="bg1"/>
        </a:solidFill>
      </xdr:spPr>
    </xdr:pic>
    <xdr:clientData/>
  </xdr:twoCellAnchor>
  <xdr:twoCellAnchor>
    <xdr:from>
      <xdr:col>8</xdr:col>
      <xdr:colOff>101600</xdr:colOff>
      <xdr:row>58</xdr:row>
      <xdr:rowOff>12700</xdr:rowOff>
    </xdr:from>
    <xdr:to>
      <xdr:col>12</xdr:col>
      <xdr:colOff>406400</xdr:colOff>
      <xdr:row>61</xdr:row>
      <xdr:rowOff>190500</xdr:rowOff>
    </xdr:to>
    <xdr:sp macro="" textlink="">
      <xdr:nvSpPr>
        <xdr:cNvPr id="11" name="textruta 10">
          <a:extLst>
            <a:ext uri="{FF2B5EF4-FFF2-40B4-BE49-F238E27FC236}">
              <a16:creationId xmlns:a16="http://schemas.microsoft.com/office/drawing/2014/main" id="{303FB70C-C005-E244-901F-21770CA49C61}"/>
            </a:ext>
          </a:extLst>
        </xdr:cNvPr>
        <xdr:cNvSpPr txBox="1"/>
      </xdr:nvSpPr>
      <xdr:spPr>
        <a:xfrm>
          <a:off x="8610600" y="12204700"/>
          <a:ext cx="3606800" cy="7874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Eftersom variansanalysen visar på signifikanta skillnader mellan habitat går vi vidare med multipla jämförelser i form av SNK-test, för att se var de signifikanta skillnaderna finns. Jämför med tabell 8.6.</a:t>
          </a:r>
        </a:p>
      </xdr:txBody>
    </xdr:sp>
    <xdr:clientData/>
  </xdr:twoCellAnchor>
  <xdr:twoCellAnchor>
    <xdr:from>
      <xdr:col>8</xdr:col>
      <xdr:colOff>177800</xdr:colOff>
      <xdr:row>53</xdr:row>
      <xdr:rowOff>152400</xdr:rowOff>
    </xdr:from>
    <xdr:to>
      <xdr:col>11</xdr:col>
      <xdr:colOff>304800</xdr:colOff>
      <xdr:row>53</xdr:row>
      <xdr:rowOff>165100</xdr:rowOff>
    </xdr:to>
    <xdr:cxnSp macro="">
      <xdr:nvCxnSpPr>
        <xdr:cNvPr id="13" name="Rak 12">
          <a:extLst>
            <a:ext uri="{FF2B5EF4-FFF2-40B4-BE49-F238E27FC236}">
              <a16:creationId xmlns:a16="http://schemas.microsoft.com/office/drawing/2014/main" id="{68F5F487-0E70-9648-A0A5-C40E47C53736}"/>
            </a:ext>
          </a:extLst>
        </xdr:cNvPr>
        <xdr:cNvCxnSpPr/>
      </xdr:nvCxnSpPr>
      <xdr:spPr>
        <a:xfrm>
          <a:off x="8686800" y="11303000"/>
          <a:ext cx="2603500" cy="12700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749300</xdr:colOff>
      <xdr:row>53</xdr:row>
      <xdr:rowOff>139700</xdr:rowOff>
    </xdr:from>
    <xdr:to>
      <xdr:col>14</xdr:col>
      <xdr:colOff>419100</xdr:colOff>
      <xdr:row>53</xdr:row>
      <xdr:rowOff>146143</xdr:rowOff>
    </xdr:to>
    <xdr:cxnSp macro="">
      <xdr:nvCxnSpPr>
        <xdr:cNvPr id="17" name="Rak 16">
          <a:extLst>
            <a:ext uri="{FF2B5EF4-FFF2-40B4-BE49-F238E27FC236}">
              <a16:creationId xmlns:a16="http://schemas.microsoft.com/office/drawing/2014/main" id="{7E0BDCCA-B90A-BB4D-8C6F-2191686590E1}"/>
            </a:ext>
          </a:extLst>
        </xdr:cNvPr>
        <xdr:cNvCxnSpPr/>
      </xdr:nvCxnSpPr>
      <xdr:spPr>
        <a:xfrm>
          <a:off x="12560300" y="11290300"/>
          <a:ext cx="1320800" cy="6443"/>
        </a:xfrm>
        <a:prstGeom prst="line">
          <a:avLst/>
        </a:prstGeom>
        <a:ln>
          <a:solidFill>
            <a:schemeClr val="tx1"/>
          </a:solidFill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660400</xdr:colOff>
      <xdr:row>52</xdr:row>
      <xdr:rowOff>139700</xdr:rowOff>
    </xdr:from>
    <xdr:to>
      <xdr:col>19</xdr:col>
      <xdr:colOff>215900</xdr:colOff>
      <xdr:row>58</xdr:row>
      <xdr:rowOff>102108</xdr:rowOff>
    </xdr:to>
    <xdr:sp macro="" textlink="">
      <xdr:nvSpPr>
        <xdr:cNvPr id="18" name="textruta 17">
          <a:extLst>
            <a:ext uri="{FF2B5EF4-FFF2-40B4-BE49-F238E27FC236}">
              <a16:creationId xmlns:a16="http://schemas.microsoft.com/office/drawing/2014/main" id="{BA12BBD6-0620-6E40-BBA4-482FE0620C53}"/>
            </a:ext>
          </a:extLst>
        </xdr:cNvPr>
        <xdr:cNvSpPr txBox="1"/>
      </xdr:nvSpPr>
      <xdr:spPr>
        <a:xfrm>
          <a:off x="14947900" y="11087100"/>
          <a:ext cx="2857500" cy="1207008"/>
        </a:xfrm>
        <a:prstGeom prst="rect">
          <a:avLst/>
        </a:prstGeom>
        <a:solidFill>
          <a:schemeClr val="lt1"/>
        </a:solidFill>
        <a:ln w="38100" cmpd="sng">
          <a:solidFill>
            <a:srgbClr val="00B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 b="1"/>
            <a:t>Vår tolkning är att det finns två signifikant skilda grupper av habitat. Den ena gruppen består av </a:t>
          </a:r>
          <a:r>
            <a:rPr lang="sv-SE" sz="1100" b="1" i="1"/>
            <a:t>Open woodland </a:t>
          </a:r>
          <a:r>
            <a:rPr lang="sv-SE" sz="1100" b="1"/>
            <a:t>och </a:t>
          </a:r>
          <a:r>
            <a:rPr lang="sv-SE" sz="1100" b="1" i="1"/>
            <a:t>Shaded woodland</a:t>
          </a:r>
          <a:r>
            <a:rPr lang="sv-SE" sz="1100" b="1"/>
            <a:t>. Den gruppen har större täthet av plantor än guppen bestående av </a:t>
          </a:r>
          <a:r>
            <a:rPr lang="sv-SE" sz="1100" b="1" i="1"/>
            <a:t>Hedgerows, Marsh </a:t>
          </a:r>
          <a:r>
            <a:rPr lang="sv-SE" sz="1100" b="1" i="0"/>
            <a:t>och</a:t>
          </a:r>
          <a:r>
            <a:rPr lang="sv-SE" sz="1100" b="1" i="1"/>
            <a:t> Open fields</a:t>
          </a:r>
          <a:r>
            <a:rPr lang="sv-SE" sz="1100" b="1"/>
            <a:t>.</a:t>
          </a:r>
        </a:p>
      </xdr:txBody>
    </xdr:sp>
    <xdr:clientData/>
  </xdr:twoCellAnchor>
  <xdr:twoCellAnchor>
    <xdr:from>
      <xdr:col>15</xdr:col>
      <xdr:colOff>292100</xdr:colOff>
      <xdr:row>47</xdr:row>
      <xdr:rowOff>101600</xdr:rowOff>
    </xdr:from>
    <xdr:to>
      <xdr:col>17</xdr:col>
      <xdr:colOff>774700</xdr:colOff>
      <xdr:row>50</xdr:row>
      <xdr:rowOff>165100</xdr:rowOff>
    </xdr:to>
    <xdr:sp macro="" textlink="">
      <xdr:nvSpPr>
        <xdr:cNvPr id="19" name="textruta 18">
          <a:extLst>
            <a:ext uri="{FF2B5EF4-FFF2-40B4-BE49-F238E27FC236}">
              <a16:creationId xmlns:a16="http://schemas.microsoft.com/office/drawing/2014/main" id="{9065E8CE-F3E8-3C45-A638-874B66113C0D}"/>
            </a:ext>
          </a:extLst>
        </xdr:cNvPr>
        <xdr:cNvSpPr txBox="1"/>
      </xdr:nvSpPr>
      <xdr:spPr>
        <a:xfrm>
          <a:off x="14579600" y="10020300"/>
          <a:ext cx="2133600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Dessa linjer förenar medelvärden som inte är signifikant olika i SNK-testet.</a:t>
          </a:r>
        </a:p>
      </xdr:txBody>
    </xdr:sp>
    <xdr:clientData/>
  </xdr:twoCellAnchor>
  <xdr:twoCellAnchor>
    <xdr:from>
      <xdr:col>13</xdr:col>
      <xdr:colOff>647700</xdr:colOff>
      <xdr:row>49</xdr:row>
      <xdr:rowOff>25400</xdr:rowOff>
    </xdr:from>
    <xdr:to>
      <xdr:col>15</xdr:col>
      <xdr:colOff>292100</xdr:colOff>
      <xdr:row>53</xdr:row>
      <xdr:rowOff>114300</xdr:rowOff>
    </xdr:to>
    <xdr:cxnSp macro="">
      <xdr:nvCxnSpPr>
        <xdr:cNvPr id="21" name="Rak pil 20">
          <a:extLst>
            <a:ext uri="{FF2B5EF4-FFF2-40B4-BE49-F238E27FC236}">
              <a16:creationId xmlns:a16="http://schemas.microsoft.com/office/drawing/2014/main" id="{D3E4675F-A071-114C-B4A2-E04F55884BED}"/>
            </a:ext>
          </a:extLst>
        </xdr:cNvPr>
        <xdr:cNvCxnSpPr>
          <a:stCxn id="19" idx="1"/>
        </xdr:cNvCxnSpPr>
      </xdr:nvCxnSpPr>
      <xdr:spPr>
        <a:xfrm flipH="1">
          <a:off x="13284200" y="10363200"/>
          <a:ext cx="1295400" cy="901700"/>
        </a:xfrm>
        <a:prstGeom prst="straightConnector1">
          <a:avLst/>
        </a:prstGeom>
        <a:ln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711200</xdr:colOff>
      <xdr:row>49</xdr:row>
      <xdr:rowOff>25400</xdr:rowOff>
    </xdr:from>
    <xdr:to>
      <xdr:col>15</xdr:col>
      <xdr:colOff>292100</xdr:colOff>
      <xdr:row>53</xdr:row>
      <xdr:rowOff>101600</xdr:rowOff>
    </xdr:to>
    <xdr:cxnSp macro="">
      <xdr:nvCxnSpPr>
        <xdr:cNvPr id="23" name="Rak pil 22">
          <a:extLst>
            <a:ext uri="{FF2B5EF4-FFF2-40B4-BE49-F238E27FC236}">
              <a16:creationId xmlns:a16="http://schemas.microsoft.com/office/drawing/2014/main" id="{572F0B41-7169-B04C-8763-EF3E11E381A9}"/>
            </a:ext>
          </a:extLst>
        </xdr:cNvPr>
        <xdr:cNvCxnSpPr>
          <a:stCxn id="19" idx="1"/>
        </xdr:cNvCxnSpPr>
      </xdr:nvCxnSpPr>
      <xdr:spPr>
        <a:xfrm flipH="1">
          <a:off x="10045700" y="10363200"/>
          <a:ext cx="4533900" cy="889000"/>
        </a:xfrm>
        <a:prstGeom prst="straightConnector1">
          <a:avLst/>
        </a:prstGeom>
        <a:ln>
          <a:prstDash val="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12700</xdr:colOff>
      <xdr:row>58</xdr:row>
      <xdr:rowOff>0</xdr:rowOff>
    </xdr:from>
    <xdr:to>
      <xdr:col>8</xdr:col>
      <xdr:colOff>101600</xdr:colOff>
      <xdr:row>58</xdr:row>
      <xdr:rowOff>0</xdr:rowOff>
    </xdr:to>
    <xdr:cxnSp macro="">
      <xdr:nvCxnSpPr>
        <xdr:cNvPr id="26" name="Rak 25">
          <a:extLst>
            <a:ext uri="{FF2B5EF4-FFF2-40B4-BE49-F238E27FC236}">
              <a16:creationId xmlns:a16="http://schemas.microsoft.com/office/drawing/2014/main" id="{D961BB2E-7033-E143-85F9-0DC21697EC56}"/>
            </a:ext>
          </a:extLst>
        </xdr:cNvPr>
        <xdr:cNvCxnSpPr/>
      </xdr:nvCxnSpPr>
      <xdr:spPr>
        <a:xfrm flipH="1">
          <a:off x="7696200" y="12192000"/>
          <a:ext cx="914400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76200</xdr:colOff>
      <xdr:row>1</xdr:row>
      <xdr:rowOff>228600</xdr:rowOff>
    </xdr:from>
    <xdr:to>
      <xdr:col>0</xdr:col>
      <xdr:colOff>1130300</xdr:colOff>
      <xdr:row>7</xdr:row>
      <xdr:rowOff>165100</xdr:rowOff>
    </xdr:to>
    <xdr:sp macro="" textlink="">
      <xdr:nvSpPr>
        <xdr:cNvPr id="9" name="textruta 8">
          <a:extLst>
            <a:ext uri="{FF2B5EF4-FFF2-40B4-BE49-F238E27FC236}">
              <a16:creationId xmlns:a16="http://schemas.microsoft.com/office/drawing/2014/main" id="{6BA943FC-6EAA-4E4E-8B23-4C93D6BC2796}"/>
            </a:ext>
          </a:extLst>
        </xdr:cNvPr>
        <xdr:cNvSpPr txBox="1"/>
      </xdr:nvSpPr>
      <xdr:spPr>
        <a:xfrm>
          <a:off x="76200" y="520700"/>
          <a:ext cx="1054100" cy="132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Dessa data är påhittade och konstruerade så att de ska stämma väl med exemplet.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736600</xdr:colOff>
      <xdr:row>10</xdr:row>
      <xdr:rowOff>165100</xdr:rowOff>
    </xdr:from>
    <xdr:to>
      <xdr:col>12</xdr:col>
      <xdr:colOff>63500</xdr:colOff>
      <xdr:row>16</xdr:row>
      <xdr:rowOff>152400</xdr:rowOff>
    </xdr:to>
    <xdr:sp macro="" textlink="">
      <xdr:nvSpPr>
        <xdr:cNvPr id="2" name="textruta 1">
          <a:extLst>
            <a:ext uri="{FF2B5EF4-FFF2-40B4-BE49-F238E27FC236}">
              <a16:creationId xmlns:a16="http://schemas.microsoft.com/office/drawing/2014/main" id="{162A93F9-3C98-0D4A-8447-E988E2F082BB}"/>
            </a:ext>
          </a:extLst>
        </xdr:cNvPr>
        <xdr:cNvSpPr txBox="1"/>
      </xdr:nvSpPr>
      <xdr:spPr>
        <a:xfrm>
          <a:off x="5689600" y="2374900"/>
          <a:ext cx="4279900" cy="1206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/>
            <a:t>Box plot description for figure legend:</a:t>
          </a:r>
        </a:p>
        <a:p>
          <a:r>
            <a:rPr lang="sv-SE" sz="1100"/>
            <a:t>Center lines show the medians; box limits indicate the 25th and 75th percentiles as determined by R software; whiskers extend 1.5 times the interquartile range from the 25th and 75th percentiles, outliers are represented by dots; crosses represent sample means. n = 7 sample points.</a:t>
          </a:r>
        </a:p>
      </xdr:txBody>
    </xdr:sp>
    <xdr:clientData/>
  </xdr:twoCellAnchor>
  <xdr:twoCellAnchor editAs="oneCell">
    <xdr:from>
      <xdr:col>0</xdr:col>
      <xdr:colOff>50799</xdr:colOff>
      <xdr:row>11</xdr:row>
      <xdr:rowOff>0</xdr:rowOff>
    </xdr:from>
    <xdr:to>
      <xdr:col>6</xdr:col>
      <xdr:colOff>86036</xdr:colOff>
      <xdr:row>25</xdr:row>
      <xdr:rowOff>12700</xdr:rowOff>
    </xdr:to>
    <xdr:pic>
      <xdr:nvPicPr>
        <xdr:cNvPr id="3" name="Bildobjekt 2">
          <a:extLst>
            <a:ext uri="{FF2B5EF4-FFF2-40B4-BE49-F238E27FC236}">
              <a16:creationId xmlns:a16="http://schemas.microsoft.com/office/drawing/2014/main" id="{1A1584FB-E8C6-1E48-B69B-73A5A1B180E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3067" t="16364" r="6400" b="20727"/>
        <a:stretch/>
      </xdr:blipFill>
      <xdr:spPr>
        <a:xfrm>
          <a:off x="50799" y="2413000"/>
          <a:ext cx="4988237" cy="285750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onlinestatbook.com/2/calculators/studentized_range_dis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A87F4-E5D9-1A44-8DAC-F9EA5DF75FC7}">
  <dimension ref="A1:W123"/>
  <sheetViews>
    <sheetView tabSelected="1" workbookViewId="0">
      <selection activeCell="A10" sqref="A10"/>
    </sheetView>
  </sheetViews>
  <sheetFormatPr baseColWidth="10" defaultRowHeight="16"/>
  <cols>
    <col min="1" max="1" width="16.33203125" customWidth="1"/>
    <col min="2" max="2" width="15.6640625" bestFit="1" customWidth="1"/>
    <col min="3" max="6" width="14.5" customWidth="1"/>
  </cols>
  <sheetData>
    <row r="1" spans="1:23" ht="23">
      <c r="A1" s="2" t="s">
        <v>5</v>
      </c>
    </row>
    <row r="2" spans="1:23" ht="24" thickBot="1">
      <c r="B2" s="10"/>
      <c r="C2" s="10"/>
      <c r="D2" s="10"/>
      <c r="E2" s="10"/>
      <c r="F2" s="10"/>
      <c r="R2" s="16" t="s">
        <v>39</v>
      </c>
    </row>
    <row r="3" spans="1:23" ht="17" thickTop="1">
      <c r="B3" s="11" t="s">
        <v>0</v>
      </c>
      <c r="C3" s="11" t="s">
        <v>1</v>
      </c>
      <c r="D3" s="11" t="s">
        <v>3</v>
      </c>
      <c r="E3" s="11" t="s">
        <v>4</v>
      </c>
      <c r="F3" s="11" t="s">
        <v>2</v>
      </c>
      <c r="K3" s="5"/>
      <c r="L3" s="5" t="s">
        <v>0</v>
      </c>
      <c r="M3" s="5" t="s">
        <v>1</v>
      </c>
      <c r="N3" s="5" t="s">
        <v>3</v>
      </c>
      <c r="O3" s="5" t="s">
        <v>4</v>
      </c>
      <c r="P3" s="5" t="s">
        <v>2</v>
      </c>
      <c r="R3" s="17"/>
      <c r="S3" s="17" t="s">
        <v>40</v>
      </c>
      <c r="T3" s="17" t="s">
        <v>41</v>
      </c>
      <c r="U3" s="17" t="s">
        <v>42</v>
      </c>
      <c r="V3" s="17" t="s">
        <v>43</v>
      </c>
      <c r="W3" s="17" t="s">
        <v>44</v>
      </c>
    </row>
    <row r="4" spans="1:23" ht="17">
      <c r="B4" s="1">
        <v>4.0999999999999996</v>
      </c>
      <c r="C4" s="1">
        <v>4.59</v>
      </c>
      <c r="D4" s="1">
        <v>1.96</v>
      </c>
      <c r="E4" s="1">
        <v>0.68</v>
      </c>
      <c r="F4" s="1">
        <v>1.86</v>
      </c>
      <c r="K4" s="3"/>
      <c r="L4" s="3"/>
      <c r="M4" s="3"/>
      <c r="N4" s="3"/>
      <c r="O4" s="3"/>
      <c r="P4" s="3"/>
      <c r="R4" s="18" t="s">
        <v>45</v>
      </c>
      <c r="S4" s="18" t="s">
        <v>46</v>
      </c>
      <c r="T4" s="18" t="s">
        <v>47</v>
      </c>
      <c r="U4" s="18" t="s">
        <v>48</v>
      </c>
      <c r="V4" s="18" t="s">
        <v>49</v>
      </c>
      <c r="W4" s="18" t="s">
        <v>50</v>
      </c>
    </row>
    <row r="5" spans="1:23" ht="17">
      <c r="B5" s="1">
        <v>6.33</v>
      </c>
      <c r="C5" s="1">
        <v>6.02</v>
      </c>
      <c r="D5" s="1">
        <v>3.84</v>
      </c>
      <c r="E5" s="1">
        <v>2.37</v>
      </c>
      <c r="F5" s="1">
        <v>3.54</v>
      </c>
      <c r="K5" s="3" t="s">
        <v>6</v>
      </c>
      <c r="L5" s="8">
        <v>6.8842857142857143</v>
      </c>
      <c r="M5" s="8">
        <v>6.4528571428571428</v>
      </c>
      <c r="N5" s="3">
        <v>3.61</v>
      </c>
      <c r="O5" s="8">
        <v>2.1385714285714288</v>
      </c>
      <c r="P5" s="8">
        <v>3.5671428571428572</v>
      </c>
      <c r="R5" s="18" t="s">
        <v>51</v>
      </c>
      <c r="S5" s="18" t="s">
        <v>52</v>
      </c>
      <c r="T5" s="18" t="s">
        <v>53</v>
      </c>
      <c r="U5" s="18" t="s">
        <v>54</v>
      </c>
      <c r="V5" s="18" t="s">
        <v>55</v>
      </c>
      <c r="W5" s="18" t="s">
        <v>56</v>
      </c>
    </row>
    <row r="6" spans="1:23" ht="17">
      <c r="B6" s="1">
        <v>7.34</v>
      </c>
      <c r="C6" s="1">
        <v>6.96</v>
      </c>
      <c r="D6" s="1">
        <v>5.3</v>
      </c>
      <c r="E6" s="1">
        <v>2.44</v>
      </c>
      <c r="F6" s="1">
        <v>5.47</v>
      </c>
      <c r="K6" s="3" t="s">
        <v>7</v>
      </c>
      <c r="L6" s="6">
        <v>0.53152456890245403</v>
      </c>
      <c r="M6" s="6">
        <v>0.48294589209752814</v>
      </c>
      <c r="N6" s="6">
        <v>0.40449851374145696</v>
      </c>
      <c r="O6" s="6">
        <v>0.31228366661638601</v>
      </c>
      <c r="P6" s="6">
        <v>0.58324100338300211</v>
      </c>
      <c r="R6" s="18" t="s">
        <v>57</v>
      </c>
      <c r="S6" s="18" t="s">
        <v>58</v>
      </c>
      <c r="T6" s="18" t="s">
        <v>59</v>
      </c>
      <c r="U6" s="18" t="s">
        <v>60</v>
      </c>
      <c r="V6" s="18" t="s">
        <v>61</v>
      </c>
      <c r="W6" s="18" t="s">
        <v>62</v>
      </c>
    </row>
    <row r="7" spans="1:23" ht="17">
      <c r="B7" s="1">
        <v>6.7</v>
      </c>
      <c r="C7" s="1">
        <v>7.41</v>
      </c>
      <c r="D7" s="1">
        <v>3.01</v>
      </c>
      <c r="E7" s="1">
        <v>2.2000000000000002</v>
      </c>
      <c r="F7" s="1">
        <v>5.41</v>
      </c>
      <c r="K7" s="3" t="s">
        <v>8</v>
      </c>
      <c r="L7" s="3">
        <v>7.34</v>
      </c>
      <c r="M7" s="3">
        <v>6.06</v>
      </c>
      <c r="N7" s="3">
        <v>3.63</v>
      </c>
      <c r="O7" s="3">
        <v>2.37</v>
      </c>
      <c r="P7" s="3">
        <v>3.54</v>
      </c>
      <c r="R7" s="18" t="s">
        <v>63</v>
      </c>
      <c r="S7" s="18" t="s">
        <v>64</v>
      </c>
      <c r="T7" s="18" t="s">
        <v>65</v>
      </c>
      <c r="U7" s="18" t="s">
        <v>66</v>
      </c>
      <c r="V7" s="18" t="s">
        <v>67</v>
      </c>
      <c r="W7" s="18" t="s">
        <v>68</v>
      </c>
    </row>
    <row r="8" spans="1:23" ht="17">
      <c r="B8" s="1">
        <v>7.74</v>
      </c>
      <c r="C8" s="1">
        <v>6.06</v>
      </c>
      <c r="D8" s="1">
        <v>3.12</v>
      </c>
      <c r="E8" s="1">
        <v>3.09</v>
      </c>
      <c r="F8" s="1">
        <v>1.53</v>
      </c>
      <c r="K8" s="3" t="s">
        <v>9</v>
      </c>
      <c r="L8" s="3" t="e">
        <v>#N/A</v>
      </c>
      <c r="M8" s="3" t="e">
        <v>#N/A</v>
      </c>
      <c r="N8" s="3" t="e">
        <v>#N/A</v>
      </c>
      <c r="O8" s="3" t="e">
        <v>#N/A</v>
      </c>
      <c r="P8" s="3" t="e">
        <v>#N/A</v>
      </c>
      <c r="R8" s="18" t="s">
        <v>69</v>
      </c>
      <c r="S8" s="18" t="s">
        <v>70</v>
      </c>
      <c r="T8" s="18" t="s">
        <v>71</v>
      </c>
      <c r="U8" s="18" t="s">
        <v>72</v>
      </c>
      <c r="V8" s="18" t="s">
        <v>73</v>
      </c>
      <c r="W8" s="18" t="s">
        <v>74</v>
      </c>
    </row>
    <row r="9" spans="1:23" ht="17">
      <c r="B9" s="1">
        <v>8.43</v>
      </c>
      <c r="C9" s="1">
        <v>8.49</v>
      </c>
      <c r="D9" s="1">
        <v>4.41</v>
      </c>
      <c r="E9" s="1">
        <v>1.42</v>
      </c>
      <c r="F9" s="1">
        <v>3.26</v>
      </c>
      <c r="K9" s="3" t="s">
        <v>10</v>
      </c>
      <c r="L9" s="8">
        <v>1.4062818250367091</v>
      </c>
      <c r="M9" s="8">
        <v>1.2777547271902934</v>
      </c>
      <c r="N9" s="8">
        <v>1.070202473055138</v>
      </c>
      <c r="O9" s="6">
        <v>0.8262249203743609</v>
      </c>
      <c r="P9" s="8">
        <v>1.5431106493672053</v>
      </c>
      <c r="R9" s="18" t="s">
        <v>75</v>
      </c>
      <c r="S9" s="18" t="s">
        <v>76</v>
      </c>
      <c r="T9" s="18" t="s">
        <v>76</v>
      </c>
      <c r="U9" s="18" t="s">
        <v>76</v>
      </c>
      <c r="V9" s="18" t="s">
        <v>76</v>
      </c>
      <c r="W9" s="18" t="s">
        <v>76</v>
      </c>
    </row>
    <row r="10" spans="1:23" ht="17">
      <c r="B10" s="1">
        <v>7.55</v>
      </c>
      <c r="C10" s="1">
        <v>5.64</v>
      </c>
      <c r="D10" s="1">
        <v>3.63</v>
      </c>
      <c r="E10" s="1">
        <v>2.77</v>
      </c>
      <c r="F10" s="1">
        <v>3.9</v>
      </c>
      <c r="K10" s="3" t="s">
        <v>11</v>
      </c>
      <c r="L10" s="8">
        <v>1.9776285714285773</v>
      </c>
      <c r="M10" s="8">
        <v>1.6326571428571413</v>
      </c>
      <c r="N10" s="8">
        <v>1.1453333333333333</v>
      </c>
      <c r="O10" s="6">
        <v>0.68264761904761906</v>
      </c>
      <c r="P10" s="8">
        <v>2.3811904761904779</v>
      </c>
      <c r="R10" s="18" t="s">
        <v>77</v>
      </c>
      <c r="S10" s="18" t="s">
        <v>78</v>
      </c>
      <c r="T10" s="18" t="s">
        <v>79</v>
      </c>
      <c r="U10" s="18" t="s">
        <v>80</v>
      </c>
      <c r="V10" s="18" t="s">
        <v>81</v>
      </c>
      <c r="W10" s="18" t="s">
        <v>82</v>
      </c>
    </row>
    <row r="11" spans="1:23">
      <c r="K11" s="3" t="s">
        <v>12</v>
      </c>
      <c r="L11" s="8">
        <v>2.5559779449725673</v>
      </c>
      <c r="M11" s="6">
        <v>-3.131709226184487E-2</v>
      </c>
      <c r="N11" s="6">
        <v>0.35208198950778957</v>
      </c>
      <c r="O11" s="6">
        <v>0.39026657444529</v>
      </c>
      <c r="P11" s="8">
        <v>-1.2534703193406287</v>
      </c>
    </row>
    <row r="12" spans="1:23">
      <c r="K12" s="3" t="s">
        <v>13</v>
      </c>
      <c r="L12" s="8">
        <v>-1.4306292776430412</v>
      </c>
      <c r="M12" s="6">
        <v>0.25926310798458074</v>
      </c>
      <c r="N12" s="6">
        <v>9.9979721140155936E-2</v>
      </c>
      <c r="O12" s="6">
        <v>-0.96020014726148684</v>
      </c>
      <c r="P12" s="6">
        <v>-1.7322676718141004E-2</v>
      </c>
    </row>
    <row r="13" spans="1:23">
      <c r="K13" s="3" t="s">
        <v>14</v>
      </c>
      <c r="L13" s="3">
        <v>4.33</v>
      </c>
      <c r="M13" s="3">
        <v>3.9000000000000004</v>
      </c>
      <c r="N13" s="3">
        <v>3.34</v>
      </c>
      <c r="O13" s="3">
        <v>2.4099999999999997</v>
      </c>
      <c r="P13" s="3">
        <v>3.9399999999999995</v>
      </c>
    </row>
    <row r="14" spans="1:23">
      <c r="K14" s="3" t="s">
        <v>15</v>
      </c>
      <c r="L14" s="3">
        <v>4.0999999999999996</v>
      </c>
      <c r="M14" s="3">
        <v>4.59</v>
      </c>
      <c r="N14" s="3">
        <v>1.96</v>
      </c>
      <c r="O14" s="3">
        <v>0.68</v>
      </c>
      <c r="P14" s="3">
        <v>1.53</v>
      </c>
    </row>
    <row r="15" spans="1:23">
      <c r="K15" s="3" t="s">
        <v>16</v>
      </c>
      <c r="L15" s="3">
        <v>8.43</v>
      </c>
      <c r="M15" s="3">
        <v>8.49</v>
      </c>
      <c r="N15" s="3">
        <v>5.3</v>
      </c>
      <c r="O15" s="3">
        <v>3.09</v>
      </c>
      <c r="P15" s="3">
        <v>5.47</v>
      </c>
    </row>
    <row r="16" spans="1:23">
      <c r="K16" s="3" t="s">
        <v>17</v>
      </c>
      <c r="L16" s="8">
        <v>48.19</v>
      </c>
      <c r="M16" s="8">
        <v>45.17</v>
      </c>
      <c r="N16" s="8">
        <v>25.27</v>
      </c>
      <c r="O16" s="8">
        <v>14.97</v>
      </c>
      <c r="P16" s="8">
        <v>24.97</v>
      </c>
    </row>
    <row r="17" spans="11:16">
      <c r="K17" s="3" t="s">
        <v>18</v>
      </c>
      <c r="L17" s="3">
        <v>7</v>
      </c>
      <c r="M17" s="3">
        <v>7</v>
      </c>
      <c r="N17" s="3">
        <v>7</v>
      </c>
      <c r="O17" s="3">
        <v>7</v>
      </c>
      <c r="P17" s="3">
        <v>7</v>
      </c>
    </row>
    <row r="18" spans="11:16" ht="17" thickBot="1">
      <c r="K18" s="4" t="s">
        <v>19</v>
      </c>
      <c r="L18" s="9">
        <v>1.3005937668221352</v>
      </c>
      <c r="M18" s="9">
        <v>1.181726026835221</v>
      </c>
      <c r="N18" s="7">
        <v>0.98977220704449709</v>
      </c>
      <c r="O18" s="7">
        <v>0.76413060476263939</v>
      </c>
      <c r="P18" s="9">
        <v>1.4271393232515508</v>
      </c>
    </row>
    <row r="38" spans="2:4" ht="17">
      <c r="B38" s="19" t="s">
        <v>83</v>
      </c>
    </row>
    <row r="39" spans="2:4">
      <c r="B39" t="s">
        <v>84</v>
      </c>
    </row>
    <row r="40" spans="2:4" ht="17" thickBot="1">
      <c r="B40" s="10"/>
      <c r="C40" s="10"/>
    </row>
    <row r="41" spans="2:4" ht="17" thickTop="1">
      <c r="B41" s="20" t="s">
        <v>85</v>
      </c>
      <c r="C41">
        <v>5</v>
      </c>
    </row>
    <row r="42" spans="2:4">
      <c r="B42" s="21" t="s">
        <v>86</v>
      </c>
      <c r="C42">
        <v>7</v>
      </c>
    </row>
    <row r="43" spans="2:4">
      <c r="B43" s="22" t="s">
        <v>87</v>
      </c>
      <c r="C43" s="23">
        <v>0.79769999999999996</v>
      </c>
    </row>
    <row r="44" spans="2:4" ht="17" thickBot="1">
      <c r="B44" s="24" t="s">
        <v>88</v>
      </c>
      <c r="C44" s="25">
        <f>MAX(L10:P10)/SUM(L10:P10)</f>
        <v>0.30452120047305686</v>
      </c>
      <c r="D44" s="26" t="s">
        <v>89</v>
      </c>
    </row>
    <row r="45" spans="2:4" ht="17" thickTop="1"/>
    <row r="46" spans="2:4">
      <c r="B46" t="s">
        <v>20</v>
      </c>
    </row>
    <row r="48" spans="2:4" ht="17" thickBot="1">
      <c r="B48" t="s">
        <v>21</v>
      </c>
    </row>
    <row r="49" spans="2:17">
      <c r="B49" s="5" t="s">
        <v>22</v>
      </c>
      <c r="C49" s="5" t="s">
        <v>18</v>
      </c>
      <c r="D49" s="5" t="s">
        <v>17</v>
      </c>
      <c r="E49" s="5" t="s">
        <v>6</v>
      </c>
      <c r="F49" s="5" t="s">
        <v>11</v>
      </c>
    </row>
    <row r="50" spans="2:17">
      <c r="B50" s="3" t="s">
        <v>0</v>
      </c>
      <c r="C50" s="3">
        <v>7</v>
      </c>
      <c r="D50" s="12">
        <v>48.19</v>
      </c>
      <c r="E50" s="8">
        <v>6.8842857142857143</v>
      </c>
      <c r="F50" s="8">
        <v>1.9776285714285773</v>
      </c>
    </row>
    <row r="51" spans="2:17">
      <c r="B51" s="3" t="s">
        <v>1</v>
      </c>
      <c r="C51" s="3">
        <v>7</v>
      </c>
      <c r="D51" s="12">
        <v>45.17</v>
      </c>
      <c r="E51" s="8">
        <v>6.4528571428571428</v>
      </c>
      <c r="F51" s="8">
        <v>1.6326571428571413</v>
      </c>
    </row>
    <row r="52" spans="2:17">
      <c r="B52" s="3" t="s">
        <v>3</v>
      </c>
      <c r="C52" s="3">
        <v>7</v>
      </c>
      <c r="D52" s="12">
        <v>25.27</v>
      </c>
      <c r="E52" s="8">
        <v>3.61</v>
      </c>
      <c r="F52" s="8">
        <v>1.1453333333333333</v>
      </c>
      <c r="Q52" s="66"/>
    </row>
    <row r="53" spans="2:17">
      <c r="B53" s="3" t="s">
        <v>4</v>
      </c>
      <c r="C53" s="3">
        <v>7</v>
      </c>
      <c r="D53" s="12">
        <v>14.97</v>
      </c>
      <c r="E53" s="8">
        <v>2.1385714285714288</v>
      </c>
      <c r="F53" s="6">
        <v>0.68264761904761906</v>
      </c>
    </row>
    <row r="54" spans="2:17" ht="17" thickBot="1">
      <c r="B54" s="4" t="s">
        <v>2</v>
      </c>
      <c r="C54" s="4">
        <v>7</v>
      </c>
      <c r="D54" s="13">
        <v>24.97</v>
      </c>
      <c r="E54" s="9">
        <v>3.5671428571428572</v>
      </c>
      <c r="F54" s="9">
        <v>2.3811904761904779</v>
      </c>
    </row>
    <row r="56" spans="2:17">
      <c r="C56" s="65" t="s">
        <v>94</v>
      </c>
      <c r="D56" s="68">
        <f>SQRT(E60/C50)</f>
        <v>0.47266590867597996</v>
      </c>
      <c r="E56" s="63" t="s">
        <v>95</v>
      </c>
    </row>
    <row r="57" spans="2:17" ht="17" thickBot="1">
      <c r="B57" t="s">
        <v>23</v>
      </c>
    </row>
    <row r="58" spans="2:17">
      <c r="B58" s="5" t="s">
        <v>24</v>
      </c>
      <c r="C58" s="5" t="s">
        <v>25</v>
      </c>
      <c r="D58" s="5" t="s">
        <v>26</v>
      </c>
      <c r="E58" s="5" t="s">
        <v>27</v>
      </c>
      <c r="F58" s="5" t="s">
        <v>28</v>
      </c>
      <c r="G58" s="74" t="s">
        <v>29</v>
      </c>
      <c r="H58" s="5" t="s">
        <v>30</v>
      </c>
    </row>
    <row r="59" spans="2:17">
      <c r="B59" s="3" t="s">
        <v>31</v>
      </c>
      <c r="C59" s="14">
        <v>117.12724571428568</v>
      </c>
      <c r="D59" s="3">
        <v>4</v>
      </c>
      <c r="E59" s="12">
        <v>29.281811428571419</v>
      </c>
      <c r="F59" s="12">
        <v>18.723685604773433</v>
      </c>
      <c r="G59" s="75">
        <v>8.2048255862540962E-8</v>
      </c>
      <c r="H59" s="8">
        <v>2.6896275736914181</v>
      </c>
    </row>
    <row r="60" spans="2:17">
      <c r="B60" s="3" t="s">
        <v>32</v>
      </c>
      <c r="C60" s="12">
        <v>46.916742857142864</v>
      </c>
      <c r="D60" s="3">
        <v>30</v>
      </c>
      <c r="E60" s="8">
        <v>1.5638914285714287</v>
      </c>
      <c r="F60" s="3"/>
      <c r="G60" s="3"/>
      <c r="H60" s="3"/>
    </row>
    <row r="61" spans="2:17">
      <c r="B61" s="3"/>
      <c r="C61" s="3"/>
      <c r="D61" s="3"/>
      <c r="E61" s="3"/>
      <c r="F61" s="3"/>
      <c r="G61" s="3"/>
      <c r="H61" s="3"/>
      <c r="O61" t="s">
        <v>97</v>
      </c>
    </row>
    <row r="62" spans="2:17" ht="17" thickBot="1">
      <c r="B62" s="4" t="s">
        <v>33</v>
      </c>
      <c r="C62" s="15">
        <v>164.04398857142854</v>
      </c>
      <c r="D62" s="4">
        <v>34</v>
      </c>
      <c r="E62" s="4"/>
      <c r="F62" s="4"/>
      <c r="G62" s="4"/>
      <c r="H62" s="4"/>
      <c r="O62" s="67" t="s">
        <v>96</v>
      </c>
    </row>
    <row r="63" spans="2:17">
      <c r="I63" t="s">
        <v>91</v>
      </c>
    </row>
    <row r="64" spans="2:17">
      <c r="I64" s="27" t="s">
        <v>4</v>
      </c>
      <c r="J64" s="27" t="s">
        <v>2</v>
      </c>
      <c r="K64" s="27" t="s">
        <v>3</v>
      </c>
      <c r="L64" s="27" t="s">
        <v>1</v>
      </c>
      <c r="M64" s="27" t="s">
        <v>0</v>
      </c>
    </row>
    <row r="65" spans="9:22">
      <c r="I65" s="64">
        <f>E53</f>
        <v>2.1385714285714288</v>
      </c>
      <c r="J65" s="64">
        <f>E54</f>
        <v>3.5671428571428572</v>
      </c>
      <c r="K65" s="64">
        <f>E52</f>
        <v>3.61</v>
      </c>
      <c r="L65" s="64">
        <f>E51</f>
        <v>6.4528571428571428</v>
      </c>
      <c r="M65" s="64">
        <f>E50</f>
        <v>6.8842857142857143</v>
      </c>
      <c r="N65" t="s">
        <v>92</v>
      </c>
      <c r="O65" t="s">
        <v>93</v>
      </c>
    </row>
    <row r="66" spans="9:22">
      <c r="I66" s="64">
        <f>M65-I65</f>
        <v>4.7457142857142856</v>
      </c>
      <c r="N66">
        <v>5</v>
      </c>
      <c r="O66">
        <f>I66/$D$56</f>
        <v>10.040314307854068</v>
      </c>
      <c r="S66" s="69">
        <v>0</v>
      </c>
      <c r="T66" s="70"/>
    </row>
    <row r="67" spans="9:22">
      <c r="I67" s="64">
        <f>L65-I65</f>
        <v>4.3142857142857141</v>
      </c>
      <c r="J67" s="64">
        <f>M65-J65</f>
        <v>3.3171428571428572</v>
      </c>
      <c r="N67">
        <v>4</v>
      </c>
      <c r="O67">
        <f>I67/$D$56</f>
        <v>9.1275584616855152</v>
      </c>
      <c r="P67">
        <f>J67/$D$56</f>
        <v>7.0179439563025721</v>
      </c>
      <c r="S67" s="69">
        <v>0</v>
      </c>
      <c r="T67" s="69">
        <v>1E-4</v>
      </c>
    </row>
    <row r="68" spans="9:22">
      <c r="I68" s="64">
        <f>K65-I65</f>
        <v>1.4714285714285711</v>
      </c>
      <c r="J68" s="64">
        <f>L65-J65</f>
        <v>2.8857142857142857</v>
      </c>
      <c r="K68" s="64">
        <f>M65-K65</f>
        <v>3.2742857142857145</v>
      </c>
      <c r="N68">
        <v>3</v>
      </c>
      <c r="O68">
        <f>I68/$D$56</f>
        <v>3.1130414620980393</v>
      </c>
      <c r="P68">
        <f>J68/$D$56</f>
        <v>6.1051881101340202</v>
      </c>
      <c r="Q68">
        <f>K68/$D$56</f>
        <v>6.9272728457560282</v>
      </c>
      <c r="S68" s="71">
        <v>8.77E-2</v>
      </c>
      <c r="T68" s="69">
        <v>5.0000000000000001E-4</v>
      </c>
      <c r="U68" s="69">
        <v>1E-4</v>
      </c>
    </row>
    <row r="69" spans="9:22">
      <c r="I69" s="72" t="s">
        <v>98</v>
      </c>
      <c r="J69" s="72" t="s">
        <v>98</v>
      </c>
      <c r="K69" s="64">
        <f>L65-K65</f>
        <v>2.842857142857143</v>
      </c>
      <c r="L69" s="64">
        <f>M65-L65</f>
        <v>0.43142857142857149</v>
      </c>
      <c r="N69">
        <v>2</v>
      </c>
      <c r="O69" s="72" t="s">
        <v>98</v>
      </c>
      <c r="P69" s="72" t="s">
        <v>98</v>
      </c>
      <c r="Q69">
        <f>K69/$D$56</f>
        <v>6.0145169995874763</v>
      </c>
      <c r="R69">
        <f>L69/$D$56</f>
        <v>0.91275584616855177</v>
      </c>
      <c r="S69" s="72" t="s">
        <v>98</v>
      </c>
      <c r="T69" s="72" t="s">
        <v>98</v>
      </c>
      <c r="U69" s="26">
        <v>2.0000000000000001E-4</v>
      </c>
      <c r="V69">
        <v>0.52349999999999997</v>
      </c>
    </row>
    <row r="123" spans="23:23">
      <c r="W123" s="73" t="s">
        <v>99</v>
      </c>
    </row>
  </sheetData>
  <conditionalFormatting sqref="E50:E54 L5:P5 B4:F10 L7:P7 L14:P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:F10 L7:P7 L14:P15 I65:M6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O62" r:id="rId1" xr:uid="{4ACD2967-3B27-6F41-B7C7-60923B0508C0}"/>
  </hyperlinks>
  <pageMargins left="0.7" right="0.7" top="0.75" bottom="0.75" header="0.3" footer="0.3"/>
  <pageSetup paperSize="9" orientation="portrait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2AB1F-33F4-924B-AAA8-49123629C760}">
  <dimension ref="A1:M11"/>
  <sheetViews>
    <sheetView workbookViewId="0">
      <selection activeCell="A3" sqref="A3"/>
    </sheetView>
  </sheetViews>
  <sheetFormatPr baseColWidth="10" defaultRowHeight="16"/>
  <sheetData>
    <row r="1" spans="1:13">
      <c r="A1" s="26" t="s">
        <v>90</v>
      </c>
    </row>
    <row r="2" spans="1:13" ht="23">
      <c r="H2" s="16" t="s">
        <v>39</v>
      </c>
    </row>
    <row r="3" spans="1:13">
      <c r="B3" s="27" t="s">
        <v>4</v>
      </c>
      <c r="C3" s="27" t="s">
        <v>2</v>
      </c>
      <c r="D3" s="27" t="s">
        <v>3</v>
      </c>
      <c r="E3" s="27" t="s">
        <v>1</v>
      </c>
      <c r="F3" s="27" t="s">
        <v>0</v>
      </c>
      <c r="H3" s="17"/>
      <c r="I3" s="17" t="s">
        <v>43</v>
      </c>
      <c r="J3" s="17" t="s">
        <v>44</v>
      </c>
      <c r="K3" s="17" t="s">
        <v>42</v>
      </c>
      <c r="L3" s="17" t="s">
        <v>41</v>
      </c>
      <c r="M3" s="17" t="s">
        <v>40</v>
      </c>
    </row>
    <row r="4" spans="1:13" ht="17">
      <c r="B4" s="31">
        <v>0.68</v>
      </c>
      <c r="C4" s="32">
        <v>1.86</v>
      </c>
      <c r="D4" s="30">
        <v>1.96</v>
      </c>
      <c r="E4" s="29">
        <v>4.59</v>
      </c>
      <c r="F4" s="28">
        <v>4.0999999999999996</v>
      </c>
      <c r="H4" s="18" t="s">
        <v>45</v>
      </c>
      <c r="I4" s="18" t="s">
        <v>49</v>
      </c>
      <c r="J4" s="18" t="s">
        <v>50</v>
      </c>
      <c r="K4" s="18" t="s">
        <v>48</v>
      </c>
      <c r="L4" s="18" t="s">
        <v>47</v>
      </c>
      <c r="M4" s="18" t="s">
        <v>46</v>
      </c>
    </row>
    <row r="5" spans="1:13" ht="17">
      <c r="B5" s="36">
        <v>2.37</v>
      </c>
      <c r="C5" s="37">
        <v>3.54</v>
      </c>
      <c r="D5" s="35">
        <v>3.84</v>
      </c>
      <c r="E5" s="34">
        <v>6.02</v>
      </c>
      <c r="F5" s="33">
        <v>6.33</v>
      </c>
      <c r="H5" s="18" t="s">
        <v>51</v>
      </c>
      <c r="I5" s="18" t="s">
        <v>55</v>
      </c>
      <c r="J5" s="18" t="s">
        <v>56</v>
      </c>
      <c r="K5" s="18" t="s">
        <v>54</v>
      </c>
      <c r="L5" s="18" t="s">
        <v>53</v>
      </c>
      <c r="M5" s="18" t="s">
        <v>52</v>
      </c>
    </row>
    <row r="6" spans="1:13" ht="17">
      <c r="B6" s="41">
        <v>2.44</v>
      </c>
      <c r="C6" s="42">
        <v>5.47</v>
      </c>
      <c r="D6" s="40">
        <v>5.3</v>
      </c>
      <c r="E6" s="39">
        <v>6.96</v>
      </c>
      <c r="F6" s="38">
        <v>7.34</v>
      </c>
      <c r="H6" s="18" t="s">
        <v>57</v>
      </c>
      <c r="I6" s="18" t="s">
        <v>61</v>
      </c>
      <c r="J6" s="18" t="s">
        <v>62</v>
      </c>
      <c r="K6" s="18" t="s">
        <v>60</v>
      </c>
      <c r="L6" s="18" t="s">
        <v>59</v>
      </c>
      <c r="M6" s="18" t="s">
        <v>58</v>
      </c>
    </row>
    <row r="7" spans="1:13" ht="17">
      <c r="B7" s="46">
        <v>2.2000000000000002</v>
      </c>
      <c r="C7" s="47">
        <v>5.41</v>
      </c>
      <c r="D7" s="45">
        <v>3.01</v>
      </c>
      <c r="E7" s="44">
        <v>7.41</v>
      </c>
      <c r="F7" s="43">
        <v>6.7</v>
      </c>
      <c r="H7" s="18" t="s">
        <v>63</v>
      </c>
      <c r="I7" s="18" t="s">
        <v>67</v>
      </c>
      <c r="J7" s="18" t="s">
        <v>68</v>
      </c>
      <c r="K7" s="18" t="s">
        <v>66</v>
      </c>
      <c r="L7" s="18" t="s">
        <v>65</v>
      </c>
      <c r="M7" s="18" t="s">
        <v>64</v>
      </c>
    </row>
    <row r="8" spans="1:13" ht="17">
      <c r="B8" s="51">
        <v>3.09</v>
      </c>
      <c r="C8" s="52">
        <v>1.53</v>
      </c>
      <c r="D8" s="50">
        <v>3.12</v>
      </c>
      <c r="E8" s="49">
        <v>6.06</v>
      </c>
      <c r="F8" s="48">
        <v>7.74</v>
      </c>
      <c r="H8" s="18" t="s">
        <v>69</v>
      </c>
      <c r="I8" s="18" t="s">
        <v>73</v>
      </c>
      <c r="J8" s="18" t="s">
        <v>74</v>
      </c>
      <c r="K8" s="18" t="s">
        <v>72</v>
      </c>
      <c r="L8" s="18" t="s">
        <v>71</v>
      </c>
      <c r="M8" s="18" t="s">
        <v>70</v>
      </c>
    </row>
    <row r="9" spans="1:13" ht="17">
      <c r="B9" s="56">
        <v>1.42</v>
      </c>
      <c r="C9" s="57">
        <v>3.26</v>
      </c>
      <c r="D9" s="55">
        <v>4.41</v>
      </c>
      <c r="E9" s="54">
        <v>8.49</v>
      </c>
      <c r="F9" s="53">
        <v>8.43</v>
      </c>
      <c r="H9" s="18" t="s">
        <v>75</v>
      </c>
      <c r="I9" s="18" t="s">
        <v>76</v>
      </c>
      <c r="J9" s="18" t="s">
        <v>76</v>
      </c>
      <c r="K9" s="18" t="s">
        <v>76</v>
      </c>
      <c r="L9" s="18" t="s">
        <v>76</v>
      </c>
      <c r="M9" s="18" t="s">
        <v>76</v>
      </c>
    </row>
    <row r="10" spans="1:13" ht="17">
      <c r="B10" s="61">
        <v>2.77</v>
      </c>
      <c r="C10" s="62">
        <v>3.9</v>
      </c>
      <c r="D10" s="60">
        <v>3.63</v>
      </c>
      <c r="E10" s="59">
        <v>5.64</v>
      </c>
      <c r="F10" s="58">
        <v>7.55</v>
      </c>
      <c r="H10" s="18" t="s">
        <v>77</v>
      </c>
      <c r="I10" s="18" t="s">
        <v>81</v>
      </c>
      <c r="J10" s="18" t="s">
        <v>82</v>
      </c>
      <c r="K10" s="18" t="s">
        <v>80</v>
      </c>
      <c r="L10" s="18" t="s">
        <v>79</v>
      </c>
      <c r="M10" s="18" t="s">
        <v>78</v>
      </c>
    </row>
    <row r="11" spans="1:13">
      <c r="B11" s="63" t="s">
        <v>37</v>
      </c>
      <c r="C11" s="63" t="s">
        <v>38</v>
      </c>
      <c r="D11" s="63" t="s">
        <v>36</v>
      </c>
      <c r="E11" s="63" t="s">
        <v>35</v>
      </c>
      <c r="F11" s="63" t="s">
        <v>34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Kalkylblad</vt:lpstr>
      </vt:variant>
      <vt:variant>
        <vt:i4>2</vt:i4>
      </vt:variant>
      <vt:variant>
        <vt:lpstr>Namngivna områden</vt:lpstr>
      </vt:variant>
      <vt:variant>
        <vt:i4>3</vt:i4>
      </vt:variant>
    </vt:vector>
  </HeadingPairs>
  <TitlesOfParts>
    <vt:vector size="5" baseType="lpstr">
      <vt:lpstr>Lådagram och analyser</vt:lpstr>
      <vt:lpstr>medelv ord storlek</vt:lpstr>
      <vt:lpstr>'Lådagram och analyser'!OLE_LINK47</vt:lpstr>
      <vt:lpstr>'Lådagram och analyser'!OLE_LINK49</vt:lpstr>
      <vt:lpstr>'Lådagram och analyser'!OLE_LINK50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 Johannesson</dc:creator>
  <cp:lastModifiedBy>Bo Johannesson</cp:lastModifiedBy>
  <dcterms:created xsi:type="dcterms:W3CDTF">2020-01-03T18:23:14Z</dcterms:created>
  <dcterms:modified xsi:type="dcterms:W3CDTF">2020-01-07T08:45:00Z</dcterms:modified>
</cp:coreProperties>
</file>